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1520" windowHeight="11385"/>
  </bookViews>
  <sheets>
    <sheet name="合計表" sheetId="16" r:id="rId1"/>
    <sheet name="品目別1" sheetId="17" r:id="rId2"/>
    <sheet name="品目別 2" sheetId="20" r:id="rId3"/>
    <sheet name="crop 13" sheetId="22" r:id="rId4"/>
  </sheets>
  <definedNames>
    <definedName name="_xlnm.Print_Area" localSheetId="3">'crop 13'!$A$1:$K$857</definedName>
    <definedName name="_xlnm.Print_Area" localSheetId="0">合計表!$A$1:$I$57</definedName>
    <definedName name="_xlnm.Print_Area" localSheetId="2">'品目別 2'!$A$1:$M$31</definedName>
    <definedName name="_xlnm.Print_Area" localSheetId="1">品目別1!$A$1:$N$107</definedName>
  </definedNames>
  <calcPr calcId="144525" calcMode="autoNoTable"/>
</workbook>
</file>

<file path=xl/calcChain.xml><?xml version="1.0" encoding="utf-8"?>
<calcChain xmlns="http://schemas.openxmlformats.org/spreadsheetml/2006/main">
  <c r="J18" i="20" l="1"/>
  <c r="K17" i="20"/>
  <c r="J17" i="20"/>
  <c r="I17" i="20"/>
  <c r="G17" i="20"/>
  <c r="F17" i="20"/>
  <c r="E17" i="20"/>
  <c r="E727" i="22" l="1"/>
  <c r="F727" i="22"/>
  <c r="G727" i="22"/>
  <c r="H727" i="22"/>
  <c r="I727" i="22"/>
  <c r="J727" i="22"/>
  <c r="G673" i="22"/>
  <c r="H673" i="22"/>
  <c r="I673" i="22"/>
  <c r="J673" i="22"/>
  <c r="F673" i="22"/>
  <c r="E673" i="22"/>
  <c r="E658" i="22"/>
  <c r="J685" i="22"/>
  <c r="I685" i="22"/>
  <c r="H685" i="22"/>
  <c r="G685" i="22"/>
  <c r="F685" i="22"/>
  <c r="E685" i="22"/>
  <c r="K727" i="22" l="1"/>
  <c r="K673" i="22"/>
  <c r="J857" i="22" l="1"/>
  <c r="I857" i="22"/>
  <c r="H857" i="22"/>
  <c r="G857" i="22"/>
  <c r="F857" i="22"/>
  <c r="E857" i="22"/>
  <c r="K18" i="20"/>
  <c r="I18" i="20"/>
  <c r="G18" i="20"/>
  <c r="F18" i="20"/>
  <c r="E18" i="20"/>
  <c r="K777" i="22" l="1"/>
  <c r="E187" i="22" l="1"/>
  <c r="E146" i="22"/>
  <c r="E849" i="22"/>
  <c r="E762" i="22"/>
  <c r="E785" i="22"/>
  <c r="E741" i="22"/>
  <c r="E717" i="22"/>
  <c r="J620" i="22"/>
  <c r="J351" i="22"/>
  <c r="I351" i="22"/>
  <c r="F351" i="22"/>
  <c r="J193" i="22"/>
  <c r="I193" i="22"/>
  <c r="H193" i="22"/>
  <c r="G193" i="22"/>
  <c r="F193" i="22"/>
  <c r="I620" i="22"/>
  <c r="H620" i="22"/>
  <c r="G620" i="22"/>
  <c r="F620" i="22"/>
  <c r="E620" i="22"/>
  <c r="E613" i="22"/>
  <c r="E593" i="22"/>
  <c r="E522" i="22"/>
  <c r="E460" i="22"/>
  <c r="E351" i="22"/>
  <c r="E343" i="22"/>
  <c r="E306" i="22"/>
  <c r="E278" i="22"/>
  <c r="E256" i="22"/>
  <c r="E228" i="22"/>
  <c r="E33" i="22"/>
  <c r="E57" i="22"/>
  <c r="E75" i="22"/>
  <c r="E109" i="22"/>
  <c r="E193" i="22"/>
  <c r="K778" i="22" l="1"/>
  <c r="K854" i="22" l="1"/>
  <c r="K852" i="22"/>
  <c r="K850" i="22"/>
  <c r="J849" i="22"/>
  <c r="I849" i="22"/>
  <c r="H849" i="22"/>
  <c r="G849" i="22"/>
  <c r="F849" i="22"/>
  <c r="K846" i="22"/>
  <c r="K845" i="22"/>
  <c r="K844" i="22"/>
  <c r="K843" i="22"/>
  <c r="K842" i="22"/>
  <c r="K841" i="22"/>
  <c r="K840" i="22"/>
  <c r="K839" i="22"/>
  <c r="K838" i="22"/>
  <c r="K835" i="22"/>
  <c r="K834" i="22"/>
  <c r="K833" i="22"/>
  <c r="K832" i="22"/>
  <c r="K831" i="22"/>
  <c r="K830" i="22"/>
  <c r="K829" i="22"/>
  <c r="K828" i="22"/>
  <c r="K827" i="22"/>
  <c r="K825" i="22"/>
  <c r="K823" i="22"/>
  <c r="K822" i="22"/>
  <c r="K820" i="22"/>
  <c r="K810" i="22"/>
  <c r="K818" i="22"/>
  <c r="K817" i="22"/>
  <c r="K816" i="22"/>
  <c r="K815" i="22"/>
  <c r="K814" i="22"/>
  <c r="K813" i="22"/>
  <c r="K812" i="22"/>
  <c r="K811" i="22"/>
  <c r="K809" i="22"/>
  <c r="K806" i="22"/>
  <c r="K807" i="22"/>
  <c r="K805" i="22"/>
  <c r="K804" i="22"/>
  <c r="K803" i="22"/>
  <c r="K802" i="22"/>
  <c r="K801" i="22"/>
  <c r="K800" i="22"/>
  <c r="K799" i="22"/>
  <c r="K798" i="22"/>
  <c r="K797" i="22"/>
  <c r="K796" i="22"/>
  <c r="K795" i="22"/>
  <c r="K786" i="22"/>
  <c r="J785" i="22"/>
  <c r="I785" i="22"/>
  <c r="H785" i="22"/>
  <c r="G785" i="22"/>
  <c r="F785" i="22"/>
  <c r="K784" i="22"/>
  <c r="K783" i="22"/>
  <c r="K782" i="22"/>
  <c r="K781" i="22"/>
  <c r="K780" i="22"/>
  <c r="K779" i="22"/>
  <c r="K756" i="22"/>
  <c r="K776" i="22"/>
  <c r="K775" i="22"/>
  <c r="K773" i="22"/>
  <c r="K772" i="22"/>
  <c r="K763" i="22"/>
  <c r="J762" i="22"/>
  <c r="I762" i="22"/>
  <c r="H762" i="22"/>
  <c r="G762" i="22"/>
  <c r="F762" i="22"/>
  <c r="K759" i="22"/>
  <c r="K758" i="22"/>
  <c r="K757" i="22"/>
  <c r="K774" i="22"/>
  <c r="K755" i="22"/>
  <c r="K754" i="22"/>
  <c r="K753" i="22"/>
  <c r="K744" i="22"/>
  <c r="K650" i="22"/>
  <c r="K695" i="22"/>
  <c r="K647" i="22"/>
  <c r="K646" i="22"/>
  <c r="K663" i="22"/>
  <c r="K691" i="22"/>
  <c r="J741" i="22"/>
  <c r="I741" i="22"/>
  <c r="H741" i="22"/>
  <c r="G741" i="22"/>
  <c r="F741" i="22"/>
  <c r="K739" i="22"/>
  <c r="K738" i="22"/>
  <c r="K737" i="22"/>
  <c r="K736" i="22"/>
  <c r="K735" i="22"/>
  <c r="K671" i="22"/>
  <c r="K670" i="22"/>
  <c r="K669" i="22"/>
  <c r="K668" i="22"/>
  <c r="K667" i="22"/>
  <c r="K666" i="22"/>
  <c r="K665" i="22"/>
  <c r="K664" i="22"/>
  <c r="K662" i="22"/>
  <c r="K725" i="22"/>
  <c r="K724" i="22"/>
  <c r="K723" i="22"/>
  <c r="K722" i="22"/>
  <c r="K721" i="22"/>
  <c r="K733" i="22"/>
  <c r="K732" i="22"/>
  <c r="K731" i="22"/>
  <c r="J717" i="22"/>
  <c r="I717" i="22"/>
  <c r="H717" i="22"/>
  <c r="G717" i="22"/>
  <c r="F717" i="22"/>
  <c r="K715" i="22"/>
  <c r="K714" i="22"/>
  <c r="K713" i="22"/>
  <c r="K712" i="22"/>
  <c r="K711" i="22"/>
  <c r="K710" i="22"/>
  <c r="K709" i="22"/>
  <c r="K708" i="22"/>
  <c r="K707" i="22"/>
  <c r="K706" i="22"/>
  <c r="K637" i="22"/>
  <c r="K705" i="22"/>
  <c r="K704" i="22"/>
  <c r="K703" i="22"/>
  <c r="K700" i="22"/>
  <c r="K699" i="22"/>
  <c r="K698" i="22"/>
  <c r="K697" i="22"/>
  <c r="K696" i="22"/>
  <c r="K694" i="22"/>
  <c r="K693" i="22"/>
  <c r="K692" i="22"/>
  <c r="K689" i="22"/>
  <c r="J658" i="22"/>
  <c r="I658" i="22"/>
  <c r="H658" i="22"/>
  <c r="G658" i="22"/>
  <c r="F658" i="22"/>
  <c r="K656" i="22"/>
  <c r="K655" i="22"/>
  <c r="K654" i="22"/>
  <c r="K653" i="22"/>
  <c r="K652" i="22"/>
  <c r="K651" i="22"/>
  <c r="K649" i="22"/>
  <c r="K648" i="22"/>
  <c r="K645" i="22"/>
  <c r="K644" i="22"/>
  <c r="K690" i="22"/>
  <c r="K643" i="22"/>
  <c r="K642" i="22"/>
  <c r="K641" i="22"/>
  <c r="K640" i="22"/>
  <c r="K639" i="22"/>
  <c r="K638" i="22"/>
  <c r="K683" i="22"/>
  <c r="K682" i="22"/>
  <c r="K681" i="22"/>
  <c r="K734" i="22"/>
  <c r="K680" i="22"/>
  <c r="K679" i="22"/>
  <c r="K678" i="22"/>
  <c r="K677" i="22"/>
  <c r="K626" i="22"/>
  <c r="K519" i="22"/>
  <c r="K618" i="22"/>
  <c r="K617" i="22"/>
  <c r="K401" i="22"/>
  <c r="K373" i="22"/>
  <c r="J613" i="22"/>
  <c r="I613" i="22"/>
  <c r="H613" i="22"/>
  <c r="G613" i="22"/>
  <c r="F613" i="22"/>
  <c r="K611" i="22"/>
  <c r="K610" i="22"/>
  <c r="K609" i="22"/>
  <c r="K608" i="22"/>
  <c r="K607" i="22"/>
  <c r="K606" i="22"/>
  <c r="K605" i="22"/>
  <c r="K604" i="22"/>
  <c r="K603" i="22"/>
  <c r="K602" i="22"/>
  <c r="K601" i="22"/>
  <c r="K600" i="22"/>
  <c r="K599" i="22"/>
  <c r="K597" i="22"/>
  <c r="J593" i="22"/>
  <c r="I593" i="22"/>
  <c r="H593" i="22"/>
  <c r="G593" i="22"/>
  <c r="F593" i="22"/>
  <c r="K591" i="22"/>
  <c r="K590" i="22"/>
  <c r="K589" i="22"/>
  <c r="K588" i="22"/>
  <c r="K587" i="22"/>
  <c r="K586" i="22"/>
  <c r="K585" i="22"/>
  <c r="K584" i="22"/>
  <c r="K583" i="22"/>
  <c r="K582" i="22"/>
  <c r="K581" i="22"/>
  <c r="K580" i="22"/>
  <c r="K579" i="22"/>
  <c r="K578" i="22"/>
  <c r="K577" i="22"/>
  <c r="K576" i="22"/>
  <c r="K575" i="22"/>
  <c r="K384" i="22"/>
  <c r="K574" i="22"/>
  <c r="K573" i="22"/>
  <c r="K572" i="22"/>
  <c r="K571" i="22"/>
  <c r="K570" i="22"/>
  <c r="K569" i="22"/>
  <c r="K568" i="22"/>
  <c r="K465" i="22"/>
  <c r="K567" i="22"/>
  <c r="K564" i="22"/>
  <c r="K563" i="22"/>
  <c r="K562" i="22"/>
  <c r="K561" i="22"/>
  <c r="K560" i="22"/>
  <c r="K559" i="22"/>
  <c r="K558" i="22"/>
  <c r="K557" i="22"/>
  <c r="K426" i="22"/>
  <c r="K556" i="22"/>
  <c r="K419" i="22"/>
  <c r="K555" i="22"/>
  <c r="K554" i="22"/>
  <c r="K552" i="22"/>
  <c r="K551" i="22"/>
  <c r="K550" i="22"/>
  <c r="K549" i="22"/>
  <c r="K548" i="22"/>
  <c r="K547" i="22"/>
  <c r="K546" i="22"/>
  <c r="K545" i="22"/>
  <c r="K544" i="22"/>
  <c r="K543" i="22"/>
  <c r="K542" i="22"/>
  <c r="K541" i="22"/>
  <c r="K540" i="22"/>
  <c r="K539" i="22"/>
  <c r="K538" i="22"/>
  <c r="K537" i="22"/>
  <c r="K536" i="22"/>
  <c r="K535" i="22"/>
  <c r="K534" i="22"/>
  <c r="K533" i="22"/>
  <c r="K532" i="22"/>
  <c r="K531" i="22"/>
  <c r="K530" i="22"/>
  <c r="K529" i="22"/>
  <c r="K528" i="22"/>
  <c r="K527" i="22"/>
  <c r="K526" i="22"/>
  <c r="J522" i="22"/>
  <c r="I522" i="22"/>
  <c r="H522" i="22"/>
  <c r="G522" i="22"/>
  <c r="F522" i="22"/>
  <c r="K520" i="22"/>
  <c r="K518" i="22"/>
  <c r="K517" i="22"/>
  <c r="K516" i="22"/>
  <c r="K515" i="22"/>
  <c r="K514" i="22"/>
  <c r="K513" i="22"/>
  <c r="K512" i="22"/>
  <c r="K511" i="22"/>
  <c r="K510" i="22"/>
  <c r="K509" i="22"/>
  <c r="K508" i="22"/>
  <c r="K507" i="22"/>
  <c r="K506" i="22"/>
  <c r="K505" i="22"/>
  <c r="K504" i="22"/>
  <c r="K503" i="22"/>
  <c r="K598" i="22"/>
  <c r="K502" i="22"/>
  <c r="K501" i="22"/>
  <c r="K553" i="22"/>
  <c r="K500" i="22"/>
  <c r="K499" i="22"/>
  <c r="K498" i="22"/>
  <c r="K497" i="22"/>
  <c r="K496" i="22"/>
  <c r="K493" i="22"/>
  <c r="K492" i="22"/>
  <c r="K491" i="22"/>
  <c r="K490" i="22"/>
  <c r="K489" i="22"/>
  <c r="K488" i="22"/>
  <c r="K487" i="22"/>
  <c r="K486" i="22"/>
  <c r="K485" i="22"/>
  <c r="K484" i="22"/>
  <c r="K483" i="22"/>
  <c r="K482" i="22"/>
  <c r="K481" i="22"/>
  <c r="K480" i="22"/>
  <c r="K479" i="22"/>
  <c r="K478" i="22"/>
  <c r="K477" i="22"/>
  <c r="K476" i="22"/>
  <c r="K475" i="22"/>
  <c r="K474" i="22"/>
  <c r="K473" i="22"/>
  <c r="K472" i="22"/>
  <c r="K471" i="22"/>
  <c r="K470" i="22"/>
  <c r="K469" i="22"/>
  <c r="K468" i="22"/>
  <c r="K467" i="22"/>
  <c r="K466" i="22"/>
  <c r="K464" i="22"/>
  <c r="J460" i="22"/>
  <c r="I460" i="22"/>
  <c r="H460" i="22"/>
  <c r="G460" i="22"/>
  <c r="F460" i="22"/>
  <c r="K458" i="22"/>
  <c r="K457" i="22"/>
  <c r="K456" i="22"/>
  <c r="K455" i="22"/>
  <c r="K454" i="22"/>
  <c r="K453" i="22"/>
  <c r="K452" i="22"/>
  <c r="K451" i="22"/>
  <c r="K450" i="22"/>
  <c r="K449" i="22"/>
  <c r="K448" i="22"/>
  <c r="K447" i="22"/>
  <c r="K446" i="22"/>
  <c r="K445" i="22"/>
  <c r="K444" i="22"/>
  <c r="K443" i="22"/>
  <c r="K442" i="22"/>
  <c r="K441" i="22"/>
  <c r="K440" i="22"/>
  <c r="K439" i="22"/>
  <c r="K438" i="22"/>
  <c r="K437" i="22"/>
  <c r="K436" i="22"/>
  <c r="K435" i="22"/>
  <c r="K434" i="22"/>
  <c r="K433" i="22"/>
  <c r="K432" i="22"/>
  <c r="K431" i="22"/>
  <c r="K430" i="22"/>
  <c r="K429" i="22"/>
  <c r="K428" i="22"/>
  <c r="K427" i="22"/>
  <c r="K425" i="22"/>
  <c r="K422" i="22"/>
  <c r="K421" i="22"/>
  <c r="K420" i="22"/>
  <c r="K418" i="22"/>
  <c r="K417" i="22"/>
  <c r="K416" i="22"/>
  <c r="K415" i="22"/>
  <c r="K414" i="22"/>
  <c r="K413" i="22"/>
  <c r="K412" i="22"/>
  <c r="K411" i="22"/>
  <c r="K410" i="22"/>
  <c r="K409" i="22"/>
  <c r="K408" i="22"/>
  <c r="K407" i="22"/>
  <c r="K406" i="22"/>
  <c r="K405" i="22"/>
  <c r="K404" i="22"/>
  <c r="K403" i="22"/>
  <c r="K402" i="22"/>
  <c r="K400" i="22"/>
  <c r="K399" i="22"/>
  <c r="K398" i="22"/>
  <c r="K397" i="22"/>
  <c r="K396" i="22"/>
  <c r="K395" i="22"/>
  <c r="K394" i="22"/>
  <c r="K393" i="22"/>
  <c r="K392" i="22"/>
  <c r="K391" i="22"/>
  <c r="K390" i="22"/>
  <c r="K389" i="22"/>
  <c r="K388" i="22"/>
  <c r="K387" i="22"/>
  <c r="K386" i="22"/>
  <c r="K385" i="22"/>
  <c r="K383" i="22"/>
  <c r="K382" i="22"/>
  <c r="K381" i="22"/>
  <c r="K380" i="22"/>
  <c r="K379" i="22"/>
  <c r="K378" i="22"/>
  <c r="K377" i="22"/>
  <c r="K376" i="22"/>
  <c r="K375" i="22"/>
  <c r="K374" i="22"/>
  <c r="K372" i="22"/>
  <c r="K371" i="22"/>
  <c r="K370" i="22"/>
  <c r="K369" i="22"/>
  <c r="K368" i="22"/>
  <c r="K367" i="22"/>
  <c r="K366" i="22"/>
  <c r="K356" i="22"/>
  <c r="H351" i="22"/>
  <c r="G351" i="22"/>
  <c r="K349" i="22"/>
  <c r="K348" i="22"/>
  <c r="K347" i="22"/>
  <c r="J343" i="22"/>
  <c r="I343" i="22"/>
  <c r="H343" i="22"/>
  <c r="G343" i="22"/>
  <c r="F343" i="22"/>
  <c r="K341" i="22"/>
  <c r="K340" i="22"/>
  <c r="K339" i="22"/>
  <c r="K338" i="22"/>
  <c r="K337" i="22"/>
  <c r="K336" i="22"/>
  <c r="K335" i="22"/>
  <c r="K334" i="22"/>
  <c r="K333" i="22"/>
  <c r="K332" i="22"/>
  <c r="K331" i="22"/>
  <c r="K330" i="22"/>
  <c r="K329" i="22"/>
  <c r="K328" i="22"/>
  <c r="K327" i="22"/>
  <c r="K326" i="22"/>
  <c r="K325" i="22"/>
  <c r="K324" i="22"/>
  <c r="K323" i="22"/>
  <c r="K322" i="22"/>
  <c r="K321" i="22"/>
  <c r="K320" i="22"/>
  <c r="K319" i="22"/>
  <c r="K318" i="22"/>
  <c r="K317" i="22"/>
  <c r="K316" i="22"/>
  <c r="K315" i="22"/>
  <c r="K314" i="22"/>
  <c r="K313" i="22"/>
  <c r="K312" i="22"/>
  <c r="K311" i="22"/>
  <c r="K310" i="22"/>
  <c r="J306" i="22"/>
  <c r="I306" i="22"/>
  <c r="H306" i="22"/>
  <c r="G306" i="22"/>
  <c r="F306" i="22"/>
  <c r="K303" i="22"/>
  <c r="K302" i="22"/>
  <c r="K301" i="22"/>
  <c r="K300" i="22"/>
  <c r="K299" i="22"/>
  <c r="K298" i="22"/>
  <c r="K297" i="22"/>
  <c r="K296" i="22"/>
  <c r="K295" i="22"/>
  <c r="K294" i="22"/>
  <c r="K293" i="22"/>
  <c r="K292" i="22"/>
  <c r="K291" i="22"/>
  <c r="K290" i="22"/>
  <c r="K289" i="22"/>
  <c r="K288" i="22"/>
  <c r="K287" i="22"/>
  <c r="K286" i="22"/>
  <c r="K285" i="22"/>
  <c r="J278" i="22"/>
  <c r="I278" i="22"/>
  <c r="H278" i="22"/>
  <c r="G278" i="22"/>
  <c r="F278" i="22"/>
  <c r="K276" i="22"/>
  <c r="K275" i="22"/>
  <c r="K274" i="22"/>
  <c r="K273" i="22"/>
  <c r="K272" i="22"/>
  <c r="K271" i="22"/>
  <c r="K270" i="22"/>
  <c r="K269" i="22"/>
  <c r="K268" i="22"/>
  <c r="K267" i="22"/>
  <c r="K266" i="22"/>
  <c r="K265" i="22"/>
  <c r="K264" i="22"/>
  <c r="K263" i="22"/>
  <c r="K262" i="22"/>
  <c r="K261" i="22"/>
  <c r="K260" i="22"/>
  <c r="J256" i="22"/>
  <c r="I256" i="22"/>
  <c r="H256" i="22"/>
  <c r="G256" i="22"/>
  <c r="F256" i="22"/>
  <c r="K304" i="22"/>
  <c r="K254" i="22"/>
  <c r="K253" i="22"/>
  <c r="K252" i="22"/>
  <c r="K251" i="22"/>
  <c r="K250" i="22"/>
  <c r="K249" i="22"/>
  <c r="K248" i="22"/>
  <c r="K247" i="22"/>
  <c r="K246" i="22"/>
  <c r="K245" i="22"/>
  <c r="K244" i="22"/>
  <c r="K243" i="22"/>
  <c r="K242" i="22"/>
  <c r="K241" i="22"/>
  <c r="K240" i="22"/>
  <c r="K239" i="22"/>
  <c r="K238" i="22"/>
  <c r="K237" i="22"/>
  <c r="K236" i="22"/>
  <c r="K235" i="22"/>
  <c r="K234" i="22"/>
  <c r="K233" i="22"/>
  <c r="K232" i="22"/>
  <c r="J228" i="22"/>
  <c r="I228" i="22"/>
  <c r="H228" i="22"/>
  <c r="G228" i="22"/>
  <c r="F228" i="22"/>
  <c r="K226" i="22"/>
  <c r="K225" i="22"/>
  <c r="K224" i="22"/>
  <c r="K223" i="22"/>
  <c r="K222" i="22"/>
  <c r="K221" i="22"/>
  <c r="K220" i="22"/>
  <c r="K219" i="22"/>
  <c r="K218" i="22"/>
  <c r="K217" i="22"/>
  <c r="K216" i="22"/>
  <c r="K215" i="22"/>
  <c r="K214" i="22"/>
  <c r="K213" i="22"/>
  <c r="K210" i="22"/>
  <c r="K209" i="22"/>
  <c r="K208" i="22"/>
  <c r="K207" i="22"/>
  <c r="K206" i="22"/>
  <c r="K196" i="22"/>
  <c r="K191" i="22"/>
  <c r="K177" i="22"/>
  <c r="K97" i="22"/>
  <c r="K88" i="22"/>
  <c r="K86" i="22"/>
  <c r="K80" i="22"/>
  <c r="J187" i="22"/>
  <c r="I187" i="22"/>
  <c r="H187" i="22"/>
  <c r="G187" i="22"/>
  <c r="F187" i="22"/>
  <c r="K185" i="22"/>
  <c r="K184" i="22"/>
  <c r="K183" i="22"/>
  <c r="K182" i="22"/>
  <c r="K181" i="22"/>
  <c r="K180" i="22"/>
  <c r="K179" i="22"/>
  <c r="K178" i="22"/>
  <c r="K176" i="22"/>
  <c r="K175" i="22"/>
  <c r="K174" i="22"/>
  <c r="K173" i="22"/>
  <c r="K172" i="22"/>
  <c r="K171" i="22"/>
  <c r="K170" i="22"/>
  <c r="K169" i="22"/>
  <c r="K168" i="22"/>
  <c r="K167" i="22"/>
  <c r="K166" i="22"/>
  <c r="K165" i="22"/>
  <c r="K164" i="22"/>
  <c r="K163" i="22"/>
  <c r="K162" i="22"/>
  <c r="K161" i="22"/>
  <c r="K160" i="22"/>
  <c r="K159" i="22"/>
  <c r="K158" i="22"/>
  <c r="K157" i="22"/>
  <c r="K156" i="22"/>
  <c r="K155" i="22"/>
  <c r="K154" i="22"/>
  <c r="K153" i="22"/>
  <c r="K152" i="22"/>
  <c r="K151" i="22"/>
  <c r="K150" i="22"/>
  <c r="J146" i="22"/>
  <c r="I146" i="22"/>
  <c r="H146" i="22"/>
  <c r="G146" i="22"/>
  <c r="F146" i="22"/>
  <c r="K144" i="22"/>
  <c r="K143" i="22"/>
  <c r="K140" i="22"/>
  <c r="K139" i="22"/>
  <c r="K138" i="22"/>
  <c r="K137" i="22"/>
  <c r="K136" i="22"/>
  <c r="K135" i="22"/>
  <c r="K134" i="22"/>
  <c r="K133" i="22"/>
  <c r="K132" i="22"/>
  <c r="K131" i="22"/>
  <c r="K130" i="22"/>
  <c r="K129" i="22"/>
  <c r="K128" i="22"/>
  <c r="K127" i="22"/>
  <c r="K126" i="22"/>
  <c r="K125" i="22"/>
  <c r="K124" i="22"/>
  <c r="K123" i="22"/>
  <c r="K122" i="22"/>
  <c r="K121" i="22"/>
  <c r="K120" i="22"/>
  <c r="K119" i="22"/>
  <c r="K118" i="22"/>
  <c r="K117" i="22"/>
  <c r="K116" i="22"/>
  <c r="K115" i="22"/>
  <c r="K114" i="22"/>
  <c r="K113" i="22"/>
  <c r="J109" i="22"/>
  <c r="I109" i="22"/>
  <c r="H109" i="22"/>
  <c r="G109" i="22"/>
  <c r="F109" i="22"/>
  <c r="K107" i="22"/>
  <c r="K106" i="22"/>
  <c r="K105" i="22"/>
  <c r="K104" i="22"/>
  <c r="K103" i="22"/>
  <c r="K102" i="22"/>
  <c r="K101" i="22"/>
  <c r="K100" i="22"/>
  <c r="K99" i="22"/>
  <c r="K98" i="22"/>
  <c r="K96" i="22"/>
  <c r="K95" i="22"/>
  <c r="K94" i="22"/>
  <c r="K93" i="22"/>
  <c r="K92" i="22"/>
  <c r="K91" i="22"/>
  <c r="K90" i="22"/>
  <c r="K89" i="22"/>
  <c r="K87" i="22"/>
  <c r="K85" i="22"/>
  <c r="K84" i="22"/>
  <c r="K83" i="22"/>
  <c r="K82" i="22"/>
  <c r="K81" i="22"/>
  <c r="K79" i="22"/>
  <c r="J75" i="22"/>
  <c r="I75" i="22"/>
  <c r="H75" i="22"/>
  <c r="G75" i="22"/>
  <c r="F75" i="22"/>
  <c r="K73" i="22"/>
  <c r="K72" i="22"/>
  <c r="K69" i="22"/>
  <c r="K68" i="22"/>
  <c r="K67" i="22"/>
  <c r="K66" i="22"/>
  <c r="K65" i="22"/>
  <c r="K64" i="22"/>
  <c r="K63" i="22"/>
  <c r="K62" i="22"/>
  <c r="K61" i="22"/>
  <c r="J57" i="22"/>
  <c r="I57" i="22"/>
  <c r="H57" i="22"/>
  <c r="G57" i="22"/>
  <c r="F57" i="22"/>
  <c r="K55" i="22"/>
  <c r="K54" i="22"/>
  <c r="K53" i="22"/>
  <c r="K52" i="22"/>
  <c r="K51" i="22"/>
  <c r="K50" i="22"/>
  <c r="K49" i="22"/>
  <c r="K48" i="22"/>
  <c r="K47" i="22"/>
  <c r="K46" i="22"/>
  <c r="K45" i="22"/>
  <c r="K44" i="22"/>
  <c r="K43" i="22"/>
  <c r="K42" i="22"/>
  <c r="K41" i="22"/>
  <c r="K40" i="22"/>
  <c r="K39" i="22"/>
  <c r="K38" i="22"/>
  <c r="K37" i="22"/>
  <c r="J33" i="22"/>
  <c r="I33" i="22"/>
  <c r="H33" i="22"/>
  <c r="G33" i="22"/>
  <c r="F33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K13" i="22"/>
  <c r="E625" i="22" l="1"/>
  <c r="I625" i="22"/>
  <c r="F625" i="22"/>
  <c r="F743" i="22" s="1"/>
  <c r="J625" i="22"/>
  <c r="E195" i="22"/>
  <c r="F195" i="22"/>
  <c r="J195" i="22"/>
  <c r="G195" i="22"/>
  <c r="K57" i="22"/>
  <c r="K146" i="22"/>
  <c r="K278" i="22"/>
  <c r="K762" i="22"/>
  <c r="G355" i="22"/>
  <c r="F355" i="22"/>
  <c r="J355" i="22"/>
  <c r="K343" i="22"/>
  <c r="H625" i="22"/>
  <c r="H743" i="22" s="1"/>
  <c r="K522" i="22"/>
  <c r="K593" i="22"/>
  <c r="K613" i="22"/>
  <c r="H195" i="22"/>
  <c r="K187" i="22"/>
  <c r="K256" i="22"/>
  <c r="K306" i="22"/>
  <c r="E743" i="22"/>
  <c r="I743" i="22"/>
  <c r="H355" i="22"/>
  <c r="J743" i="22"/>
  <c r="K717" i="22"/>
  <c r="K75" i="22"/>
  <c r="K351" i="22"/>
  <c r="K460" i="22"/>
  <c r="K109" i="22"/>
  <c r="I195" i="22"/>
  <c r="E355" i="22"/>
  <c r="I355" i="22"/>
  <c r="G625" i="22"/>
  <c r="K685" i="22" s="1"/>
  <c r="K658" i="22"/>
  <c r="K857" i="22"/>
  <c r="K785" i="22"/>
  <c r="K741" i="22"/>
  <c r="G743" i="22"/>
  <c r="K849" i="22"/>
  <c r="K228" i="22"/>
  <c r="K33" i="22"/>
  <c r="E856" i="22" l="1"/>
  <c r="K620" i="22"/>
  <c r="K355" i="22"/>
  <c r="K193" i="22"/>
  <c r="K195" i="22"/>
  <c r="F856" i="22"/>
  <c r="H856" i="22"/>
  <c r="I856" i="22"/>
  <c r="K625" i="22"/>
  <c r="K743" i="22"/>
  <c r="G856" i="22"/>
  <c r="J856" i="22"/>
  <c r="K856" i="22" l="1"/>
  <c r="B47" i="16" l="1"/>
  <c r="D39" i="16"/>
  <c r="D38" i="16"/>
  <c r="D37" i="16"/>
  <c r="D36" i="16"/>
  <c r="D35" i="16"/>
  <c r="H38" i="16" l="1"/>
  <c r="H36" i="16"/>
  <c r="H35" i="16"/>
  <c r="G31" i="16"/>
  <c r="G30" i="16"/>
  <c r="G29" i="16"/>
  <c r="G28" i="16"/>
  <c r="G27" i="16"/>
  <c r="D30" i="16"/>
  <c r="D28" i="16"/>
  <c r="D27" i="16"/>
  <c r="G23" i="16"/>
  <c r="G22" i="16"/>
  <c r="G21" i="16"/>
  <c r="G20" i="16"/>
  <c r="B31" i="16"/>
  <c r="H16" i="20"/>
  <c r="H15" i="20"/>
  <c r="H14" i="20"/>
  <c r="H13" i="20"/>
  <c r="H12" i="20"/>
  <c r="H11" i="20"/>
  <c r="H10" i="20"/>
  <c r="H9" i="20"/>
  <c r="H8" i="20"/>
  <c r="H7" i="20"/>
  <c r="H6" i="20"/>
  <c r="H5" i="20"/>
  <c r="H4" i="20"/>
  <c r="H3" i="20"/>
  <c r="B17" i="20"/>
  <c r="C17" i="20"/>
  <c r="D17" i="20"/>
  <c r="L18" i="20"/>
  <c r="L16" i="20" l="1"/>
  <c r="L15" i="20"/>
  <c r="L14" i="20"/>
  <c r="L13" i="20"/>
  <c r="L12" i="20"/>
  <c r="L11" i="20"/>
  <c r="L10" i="20"/>
  <c r="L9" i="20"/>
  <c r="L8" i="20"/>
  <c r="L7" i="20"/>
  <c r="L6" i="20"/>
  <c r="L5" i="20"/>
  <c r="L4" i="20"/>
  <c r="L3" i="20"/>
  <c r="C47" i="16" l="1"/>
  <c r="E31" i="16"/>
  <c r="D46" i="16"/>
  <c r="D44" i="16"/>
  <c r="D43" i="16"/>
  <c r="H17" i="20" l="1"/>
  <c r="L17" i="20" l="1"/>
  <c r="G39" i="16"/>
  <c r="L74" i="17" l="1"/>
  <c r="L75" i="17"/>
  <c r="L76" i="17"/>
  <c r="L77" i="17"/>
  <c r="L78" i="17"/>
  <c r="L79" i="17"/>
  <c r="L80" i="17"/>
  <c r="L81" i="17"/>
  <c r="L82" i="17"/>
  <c r="L83" i="17"/>
  <c r="L84" i="17"/>
  <c r="L85" i="17"/>
  <c r="L86" i="17"/>
  <c r="L87" i="17"/>
  <c r="L105" i="17"/>
  <c r="L103" i="17"/>
  <c r="L101" i="17"/>
  <c r="L98" i="17"/>
  <c r="L97" i="17"/>
  <c r="L96" i="17"/>
  <c r="L92" i="17"/>
  <c r="L104" i="17"/>
  <c r="L102" i="17"/>
  <c r="L100" i="17"/>
  <c r="L99" i="17"/>
  <c r="L95" i="17"/>
  <c r="L94" i="17"/>
  <c r="L93" i="17"/>
  <c r="J106" i="17"/>
  <c r="I106" i="17"/>
  <c r="H106" i="17"/>
  <c r="G106" i="17"/>
  <c r="L106" i="17" l="1"/>
  <c r="F39" i="16" l="1"/>
  <c r="E39" i="16"/>
  <c r="C39" i="16"/>
  <c r="E106" i="17"/>
  <c r="D106" i="17"/>
  <c r="C106" i="17"/>
  <c r="B106" i="17"/>
  <c r="J88" i="17"/>
  <c r="I88" i="17"/>
  <c r="H88" i="17"/>
  <c r="G88" i="17"/>
  <c r="M34" i="17"/>
  <c r="L34" i="17"/>
  <c r="K34" i="17"/>
  <c r="J34" i="17"/>
  <c r="I34" i="17"/>
  <c r="H34" i="17"/>
  <c r="G34" i="17"/>
  <c r="F34" i="17"/>
  <c r="E34" i="17"/>
  <c r="D34" i="17"/>
  <c r="C34" i="17"/>
  <c r="B34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C31" i="16"/>
  <c r="D31" i="16" s="1"/>
  <c r="E23" i="16"/>
  <c r="D23" i="16"/>
  <c r="C23" i="16"/>
  <c r="B23" i="16"/>
  <c r="H16" i="16"/>
  <c r="G16" i="16"/>
  <c r="F16" i="16"/>
  <c r="E16" i="16"/>
  <c r="D16" i="16"/>
  <c r="C16" i="16"/>
  <c r="B16" i="16"/>
  <c r="H9" i="16"/>
  <c r="G9" i="16"/>
  <c r="F9" i="16"/>
  <c r="E9" i="16"/>
  <c r="D9" i="16"/>
  <c r="C9" i="16"/>
  <c r="B9" i="16"/>
  <c r="D47" i="16" l="1"/>
  <c r="H39" i="16"/>
  <c r="L88" i="17"/>
</calcChain>
</file>

<file path=xl/sharedStrings.xml><?xml version="1.0" encoding="utf-8"?>
<sst xmlns="http://schemas.openxmlformats.org/spreadsheetml/2006/main" count="3448" uniqueCount="1461">
  <si>
    <t>LADY ALICE (= FIRST LADY)</t>
  </si>
  <si>
    <t>LEICHTLINII</t>
  </si>
  <si>
    <t>LEPANTO</t>
  </si>
  <si>
    <t>LITTLE JOHN</t>
  </si>
  <si>
    <t>MARIANNE TIMMER</t>
  </si>
  <si>
    <t>MARLON</t>
  </si>
  <si>
    <t>MOUNT DRAGON</t>
  </si>
  <si>
    <t>NASHVILLE</t>
  </si>
  <si>
    <t>NEPALENSE</t>
  </si>
  <si>
    <t>MISCE</t>
  </si>
  <si>
    <t>NETTY'S PRIDE</t>
  </si>
  <si>
    <t>ORANGE ELECTRIC</t>
  </si>
  <si>
    <t>ORANGE TWINS</t>
  </si>
  <si>
    <t>PARDALINUM</t>
  </si>
  <si>
    <t>PEARL JENNIFER</t>
  </si>
  <si>
    <t>PEARL LORAINE</t>
  </si>
  <si>
    <t>PEARL STACEY</t>
  </si>
  <si>
    <t>PINK PIXELS</t>
  </si>
  <si>
    <t>PLAYTIME</t>
  </si>
  <si>
    <t>RED EYES</t>
  </si>
  <si>
    <t>ROBERT SWANSON</t>
  </si>
  <si>
    <t>SCHEHERAZADE</t>
  </si>
  <si>
    <t>SERANO</t>
  </si>
  <si>
    <t>SPRING PINK</t>
  </si>
  <si>
    <t>SULPICE</t>
  </si>
  <si>
    <t>SWEET SURRENDER</t>
  </si>
  <si>
    <t>TERMOLI</t>
  </si>
  <si>
    <t>YELLOW ELECTRIC</t>
  </si>
  <si>
    <t>PINK PIXIE</t>
  </si>
  <si>
    <t>RED LATIN</t>
  </si>
  <si>
    <t>GOLDEN STONE</t>
  </si>
  <si>
    <t>KINGDOM</t>
  </si>
  <si>
    <t>LECCO</t>
  </si>
  <si>
    <t>PIRANDELLO</t>
  </si>
  <si>
    <t>PRINSES AMALIA</t>
  </si>
  <si>
    <t>RELUCIDA</t>
  </si>
  <si>
    <t>BROKEN HEART</t>
  </si>
  <si>
    <t>CANTARINO</t>
  </si>
  <si>
    <t>CONTIGO</t>
  </si>
  <si>
    <t>DARK SENSATION</t>
  </si>
  <si>
    <t>DISTANT DRUM</t>
  </si>
  <si>
    <t>FALANGHINA</t>
  </si>
  <si>
    <t>LE BARON</t>
  </si>
  <si>
    <t>LIME STAR</t>
  </si>
  <si>
    <t>LOVE STORY</t>
  </si>
  <si>
    <t>PARADERO</t>
  </si>
  <si>
    <t>PICO</t>
  </si>
  <si>
    <t>PINK SECRET</t>
  </si>
  <si>
    <t>SAN BERNARDO</t>
  </si>
  <si>
    <t>SERENE ANGEL</t>
  </si>
  <si>
    <t>SPACE STAR</t>
  </si>
  <si>
    <t>STARLIGHT EXPRESS</t>
  </si>
  <si>
    <t>STRIKER</t>
  </si>
  <si>
    <t>CATINA</t>
  </si>
  <si>
    <t>TIMEZONE</t>
  </si>
  <si>
    <t>PEACH DWARF</t>
  </si>
  <si>
    <t>鉄砲百合</t>
    <rPh sb="0" eb="2">
      <t>テッポウ</t>
    </rPh>
    <rPh sb="2" eb="4">
      <t>ユリ</t>
    </rPh>
    <phoneticPr fontId="1"/>
  </si>
  <si>
    <t>その他百合</t>
    <rPh sb="2" eb="3">
      <t>タ</t>
    </rPh>
    <rPh sb="3" eb="5">
      <t>ユリ</t>
    </rPh>
    <phoneticPr fontId="1"/>
  </si>
  <si>
    <t>その他</t>
    <rPh sb="2" eb="3">
      <t>タ</t>
    </rPh>
    <phoneticPr fontId="1"/>
  </si>
  <si>
    <t>ACAPULCO</t>
  </si>
  <si>
    <t>ORI</t>
  </si>
  <si>
    <t>AZI</t>
  </si>
  <si>
    <t>ADVANTAGE</t>
  </si>
  <si>
    <t>L-A</t>
  </si>
  <si>
    <t>AFRICAN QUEEN</t>
  </si>
  <si>
    <t>AUR</t>
  </si>
  <si>
    <t>AKTIVA</t>
  </si>
  <si>
    <t>O-T</t>
  </si>
  <si>
    <t>ALGARVE</t>
  </si>
  <si>
    <t>ALMA ATA</t>
  </si>
  <si>
    <t>AURATUM</t>
  </si>
  <si>
    <t>BACH</t>
  </si>
  <si>
    <t>BARITON</t>
  </si>
  <si>
    <t>BATISTERO</t>
  </si>
  <si>
    <t>BELGRADO</t>
  </si>
  <si>
    <t>BELLADONNA</t>
  </si>
  <si>
    <t>BENFICA ZANLAZFICA</t>
  </si>
  <si>
    <t>BERNINI</t>
  </si>
  <si>
    <t>BLACK BEAUTY</t>
  </si>
  <si>
    <t>BLACK OUT</t>
  </si>
  <si>
    <t>BLACK TIE</t>
  </si>
  <si>
    <t>BONSOIR</t>
  </si>
  <si>
    <t>BRASIL</t>
  </si>
  <si>
    <t>BRIGHT DIAMOND</t>
  </si>
  <si>
    <t>BRINDISI</t>
  </si>
  <si>
    <t>BROADWAY</t>
  </si>
  <si>
    <t>BRUNELLO</t>
  </si>
  <si>
    <t>BUFF PIXIE</t>
  </si>
  <si>
    <t>BUTTER PIXIE</t>
  </si>
  <si>
    <t>CALVADOS</t>
  </si>
  <si>
    <t>CANBERRA</t>
  </si>
  <si>
    <t>SPEC</t>
  </si>
  <si>
    <t>CARILLON</t>
  </si>
  <si>
    <t>CAROLINE TENSEN</t>
  </si>
  <si>
    <t>CAROLYN</t>
  </si>
  <si>
    <t>CASA BLANCA</t>
  </si>
  <si>
    <t>CASSANDRA</t>
  </si>
  <si>
    <t>CASTELLO</t>
  </si>
  <si>
    <t>CATALONIE</t>
  </si>
  <si>
    <t>CAVALESE</t>
  </si>
  <si>
    <t>CEB DAZZLE</t>
  </si>
  <si>
    <t>CECIL</t>
  </si>
  <si>
    <t>CEVENNES</t>
  </si>
  <si>
    <t>CHERBOURG</t>
  </si>
  <si>
    <t>L-O</t>
  </si>
  <si>
    <t>CHERRY BLOSSOM</t>
  </si>
  <si>
    <t>COBRA ZANTRICOB</t>
  </si>
  <si>
    <t>COCKTAIL TWINS</t>
  </si>
  <si>
    <t>CONCA D'OR</t>
  </si>
  <si>
    <t>CORSO</t>
  </si>
  <si>
    <t>CORVARA</t>
  </si>
  <si>
    <t>COURIER</t>
  </si>
  <si>
    <t>CRYSTAL BLANCA</t>
  </si>
  <si>
    <t>CURIE</t>
  </si>
  <si>
    <t>DISCO</t>
  </si>
  <si>
    <t>LONG</t>
  </si>
  <si>
    <t>DIZZY</t>
  </si>
  <si>
    <t>DONATO</t>
  </si>
  <si>
    <t>DONAU</t>
  </si>
  <si>
    <t>DYNAMITE</t>
  </si>
  <si>
    <t>EL SANTO</t>
  </si>
  <si>
    <t>ELGRADO</t>
  </si>
  <si>
    <t>ELODIE</t>
  </si>
  <si>
    <t>ERCOLANO</t>
  </si>
  <si>
    <t>ESPRESSO</t>
  </si>
  <si>
    <t>EXPRESSION</t>
  </si>
  <si>
    <t>FANGIO</t>
  </si>
  <si>
    <t>FAROLITO</t>
  </si>
  <si>
    <t>FATA MORGANA</t>
  </si>
  <si>
    <t>FOXTROT</t>
  </si>
  <si>
    <t>FREYA</t>
  </si>
  <si>
    <t>GIRAFFE</t>
  </si>
  <si>
    <t>GIRONDE</t>
  </si>
  <si>
    <t>GOLDEN JOY</t>
  </si>
  <si>
    <t>GOLDEN SPLENDOR</t>
  </si>
  <si>
    <t>GOLDEN TYCOON</t>
  </si>
  <si>
    <t>GRAN PARADISO</t>
  </si>
  <si>
    <t>GRAND CRU</t>
  </si>
  <si>
    <t>HELVETIA</t>
  </si>
  <si>
    <t>HERAKLION</t>
  </si>
  <si>
    <t>HOLLAND BEAUTY</t>
  </si>
  <si>
    <t>ICE BERRY</t>
  </si>
  <si>
    <t>INDIAN DIAMOND</t>
  </si>
  <si>
    <t>IVORY PIXIE</t>
  </si>
  <si>
    <t>JUSTINA ZANTRIJUS</t>
  </si>
  <si>
    <t>KELSO</t>
  </si>
  <si>
    <t>KENTUCKY</t>
  </si>
  <si>
    <t>LA MANCHA</t>
  </si>
  <si>
    <t>LAGUNA</t>
  </si>
  <si>
    <t>LAKE CAREY</t>
  </si>
  <si>
    <t>LAKE MICHIGAN</t>
  </si>
  <si>
    <t>LEGEND</t>
  </si>
  <si>
    <t>LEVI</t>
  </si>
  <si>
    <t>LITOUWEN</t>
  </si>
  <si>
    <t>LOMBARDIA</t>
  </si>
  <si>
    <t>MABEL</t>
  </si>
  <si>
    <t>MADRAS</t>
  </si>
  <si>
    <t>MAMBO</t>
  </si>
  <si>
    <t>MANISSA</t>
  </si>
  <si>
    <t>MARRERO</t>
  </si>
  <si>
    <t>MARTAGON</t>
  </si>
  <si>
    <t>MARTAGON ALBUM</t>
  </si>
  <si>
    <t>MATRIX</t>
  </si>
  <si>
    <t>MENORCA</t>
  </si>
  <si>
    <t>MERO STAR</t>
  </si>
  <si>
    <t>MILAGRO</t>
  </si>
  <si>
    <t>MISS LUCY</t>
  </si>
  <si>
    <t>MONA LISA</t>
  </si>
  <si>
    <t>MONTE NEGRO</t>
  </si>
  <si>
    <t>MONTEZUMA</t>
  </si>
  <si>
    <t>MOTHERS CHOICE</t>
  </si>
  <si>
    <t>MOUNT DUCKLING</t>
  </si>
  <si>
    <t>MRS. RO BACKHOUSE</t>
  </si>
  <si>
    <t>MUSCADET</t>
  </si>
  <si>
    <t>NAVONA</t>
  </si>
  <si>
    <t>NELLO</t>
  </si>
  <si>
    <t>NOVA ZEMBLA</t>
  </si>
  <si>
    <t>NYMPH</t>
  </si>
  <si>
    <t>ODESSA</t>
  </si>
  <si>
    <t>OPUS ONE</t>
  </si>
  <si>
    <t>ORANGE TYCOON</t>
  </si>
  <si>
    <t>ORANIA</t>
  </si>
  <si>
    <t>ORIGINAL LOVE</t>
  </si>
  <si>
    <t>PANDORA</t>
  </si>
  <si>
    <t>PAVIA</t>
  </si>
  <si>
    <t>PETIT BRIGITTE</t>
  </si>
  <si>
    <t>PIMENTO</t>
  </si>
  <si>
    <t>PINK MYSTERY</t>
  </si>
  <si>
    <t>PINK PERFECTION</t>
  </si>
  <si>
    <t>POLLYANNA</t>
  </si>
  <si>
    <t>PRUNOTTO</t>
  </si>
  <si>
    <t>RED ALERT</t>
  </si>
  <si>
    <t>RED DUTCH</t>
  </si>
  <si>
    <t>RED SENSATION</t>
  </si>
  <si>
    <t>REGALE</t>
  </si>
  <si>
    <t>REGALE ALBUM</t>
  </si>
  <si>
    <t>REINESSE</t>
  </si>
  <si>
    <t>RIALTO</t>
  </si>
  <si>
    <t>ROBINA</t>
  </si>
  <si>
    <t>RODIN</t>
  </si>
  <si>
    <t>RODINA ZANTRIROD</t>
  </si>
  <si>
    <t>RODOLFA</t>
  </si>
  <si>
    <t>ROSY DIMPLE</t>
  </si>
  <si>
    <t>ROUSSEAU</t>
  </si>
  <si>
    <t>ROYAL TRINITY</t>
  </si>
  <si>
    <t>SALINAS</t>
  </si>
  <si>
    <t>SALMON CLASSIC</t>
  </si>
  <si>
    <t>SAMUR</t>
  </si>
  <si>
    <t>SANTANDER</t>
  </si>
  <si>
    <t>SAPPORO</t>
  </si>
  <si>
    <t>SERRADA</t>
  </si>
  <si>
    <t>SHEILA ZANTRISHEI</t>
  </si>
  <si>
    <t>SHOCKING</t>
  </si>
  <si>
    <t>SHOWWINNER</t>
  </si>
  <si>
    <t>SIBERIA</t>
  </si>
  <si>
    <t>SIMPLON</t>
  </si>
  <si>
    <t>SOLFARINO</t>
  </si>
  <si>
    <t>SOLO</t>
  </si>
  <si>
    <t>SORBONNE</t>
  </si>
  <si>
    <t>SOUVENIR</t>
  </si>
  <si>
    <t>STAR GAZER</t>
  </si>
  <si>
    <t>STARFIGHTER</t>
  </si>
  <si>
    <t>SUMATRA</t>
  </si>
  <si>
    <t>SUN GLOW</t>
  </si>
  <si>
    <t>TARRAGONA</t>
  </si>
  <si>
    <t>TASMANIA</t>
  </si>
  <si>
    <t>TESSA</t>
  </si>
  <si>
    <t>TIARA TIARAROYAL</t>
  </si>
  <si>
    <t>TIBER</t>
  </si>
  <si>
    <t>TIGRINUM</t>
  </si>
  <si>
    <t>TOM POUCE</t>
  </si>
  <si>
    <t>TORONTO</t>
  </si>
  <si>
    <t>TREBBIANO GERRIT ZALM</t>
  </si>
  <si>
    <t>TRESOR</t>
  </si>
  <si>
    <t>TRIUMPHATOR ZANLOPHATOR</t>
  </si>
  <si>
    <t>TRUMAO</t>
  </si>
  <si>
    <t>UCHIDA</t>
  </si>
  <si>
    <t>UNIVERSE</t>
  </si>
  <si>
    <t>URANDI</t>
  </si>
  <si>
    <t>VERMEER</t>
  </si>
  <si>
    <t>VISAVERSA</t>
  </si>
  <si>
    <t>WHITE AMERICAN</t>
  </si>
  <si>
    <t>WHITE CUP</t>
  </si>
  <si>
    <t>WHITE FOX</t>
  </si>
  <si>
    <t>WHITE HEAVEN</t>
  </si>
  <si>
    <t>WHITE TRIUMPH ZANLOTRIUMPH</t>
  </si>
  <si>
    <t>WILLEKE ALBERTI</t>
  </si>
  <si>
    <t>YELLOW PIXELS</t>
  </si>
  <si>
    <t>YELLOWEEN</t>
  </si>
  <si>
    <t>増減</t>
    <rPh sb="0" eb="2">
      <t>ゾウゲン</t>
    </rPh>
    <phoneticPr fontId="1"/>
  </si>
  <si>
    <t>品種名</t>
    <rPh sb="0" eb="2">
      <t>ヒンシュ</t>
    </rPh>
    <rPh sb="2" eb="3">
      <t>メイ</t>
    </rPh>
    <phoneticPr fontId="1"/>
  </si>
  <si>
    <t>室内栽培</t>
    <rPh sb="0" eb="2">
      <t>シツナイ</t>
    </rPh>
    <rPh sb="2" eb="4">
      <t>サイバイ</t>
    </rPh>
    <phoneticPr fontId="1"/>
  </si>
  <si>
    <t>燐片</t>
    <rPh sb="0" eb="1">
      <t>リン</t>
    </rPh>
    <rPh sb="1" eb="2">
      <t>ヘン</t>
    </rPh>
    <phoneticPr fontId="1"/>
  </si>
  <si>
    <t>開花球</t>
    <rPh sb="0" eb="2">
      <t>カイカ</t>
    </rPh>
    <rPh sb="2" eb="3">
      <t>キュウ</t>
    </rPh>
    <phoneticPr fontId="1"/>
  </si>
  <si>
    <t>%</t>
  </si>
  <si>
    <t/>
  </si>
  <si>
    <t>透かし百合</t>
    <rPh sb="0" eb="1">
      <t>ス</t>
    </rPh>
    <rPh sb="3" eb="5">
      <t>ユリ</t>
    </rPh>
    <phoneticPr fontId="1"/>
  </si>
  <si>
    <t>黄色</t>
    <rPh sb="0" eb="2">
      <t>キイロ</t>
    </rPh>
    <phoneticPr fontId="1"/>
  </si>
  <si>
    <t>purple</t>
  </si>
  <si>
    <t>白色</t>
    <rPh sb="0" eb="2">
      <t>シロイロ</t>
    </rPh>
    <phoneticPr fontId="1"/>
  </si>
  <si>
    <t>CEB CRIMSON (CRIMSON PIXIE)</t>
  </si>
  <si>
    <t>MONA (= MONACO)</t>
  </si>
  <si>
    <t>BIG BROTHER</t>
  </si>
  <si>
    <t>BRILLIANT STAR DELIGHT</t>
  </si>
  <si>
    <t>BURLESCA</t>
  </si>
  <si>
    <t>CEB BRIGHT (BRIGHT PIXIE)</t>
  </si>
  <si>
    <t>COLUMBIA</t>
  </si>
  <si>
    <t>DOUBLE SENSATION</t>
  </si>
  <si>
    <t>EYELINER</t>
  </si>
  <si>
    <t>FENNA</t>
  </si>
  <si>
    <t>FLORE PLENO</t>
  </si>
  <si>
    <t>FRISO</t>
  </si>
  <si>
    <t>GARDEN PARTY</t>
  </si>
  <si>
    <t>HENRYI</t>
  </si>
  <si>
    <t>HIAWATHA</t>
  </si>
  <si>
    <t>INDIAN SUMMERSET</t>
  </si>
  <si>
    <t>INVASION</t>
  </si>
  <si>
    <t>JOOP</t>
  </si>
  <si>
    <t>KALAHARI</t>
  </si>
  <si>
    <t>KEYNOTE</t>
  </si>
  <si>
    <t>-</t>
  </si>
  <si>
    <t>asiatic</t>
    <phoneticPr fontId="1"/>
  </si>
  <si>
    <t>variety</t>
    <phoneticPr fontId="1"/>
  </si>
  <si>
    <t>group</t>
    <phoneticPr fontId="1"/>
  </si>
  <si>
    <t>color</t>
    <phoneticPr fontId="1"/>
  </si>
  <si>
    <t>AMATERAS</t>
  </si>
  <si>
    <t>ANTEQUERA</t>
  </si>
  <si>
    <t>BARBARESCO</t>
  </si>
  <si>
    <t>BEVERLY DREAMS</t>
  </si>
  <si>
    <t>CANDY CLUB</t>
  </si>
  <si>
    <t>CASSINI</t>
  </si>
  <si>
    <t>CHILI</t>
  </si>
  <si>
    <t>COCOSSA</t>
  </si>
  <si>
    <t>EL DIVO</t>
  </si>
  <si>
    <t>FENICE</t>
  </si>
  <si>
    <t>FLEURISE</t>
  </si>
  <si>
    <t>FOREVER SUSAN</t>
  </si>
  <si>
    <t>GOLD CITY</t>
  </si>
  <si>
    <t>GRACIA</t>
  </si>
  <si>
    <t>HANSONII</t>
  </si>
  <si>
    <t>HYDE PARK</t>
  </si>
  <si>
    <t>IMAGINATION</t>
  </si>
  <si>
    <t>LESOTHO</t>
  </si>
  <si>
    <t>LITTLE KISS</t>
  </si>
  <si>
    <t>MALDINI</t>
  </si>
  <si>
    <t>MANITOBA MORNING</t>
  </si>
  <si>
    <t>MATRONE</t>
  </si>
  <si>
    <t>MERENTE</t>
  </si>
  <si>
    <t>MERLET</t>
  </si>
  <si>
    <t>MERLUZA</t>
  </si>
  <si>
    <t>MESTRE</t>
  </si>
  <si>
    <t>MILLBURN</t>
  </si>
  <si>
    <t>MONTENEU</t>
  </si>
  <si>
    <t>OLINA</t>
  </si>
  <si>
    <t>ORANGE MATRIX</t>
  </si>
  <si>
    <t>PATHOS</t>
  </si>
  <si>
    <t>PATRICIA'S PRIDE</t>
  </si>
  <si>
    <t>PEARL CAROLINA</t>
  </si>
  <si>
    <t>PEARL JESSICA</t>
  </si>
  <si>
    <t>PEARL JUSTIEN</t>
  </si>
  <si>
    <t>PISTON CUP</t>
  </si>
  <si>
    <t>PORTLANDIA</t>
  </si>
  <si>
    <t>RIANT</t>
  </si>
  <si>
    <t>RICHMOND</t>
  </si>
  <si>
    <t>ROSELLA'S DREAM</t>
  </si>
  <si>
    <t>SOFT MUSIC</t>
  </si>
  <si>
    <t>SPECIOSUM ALBUM</t>
  </si>
  <si>
    <t>STAINLESS STEEL</t>
  </si>
  <si>
    <t>SWEET LORD</t>
  </si>
  <si>
    <t>TARRANGO</t>
  </si>
  <si>
    <t>VIRGINALE</t>
  </si>
  <si>
    <t>YELLOW COCOTTE</t>
  </si>
  <si>
    <t>ACOUSTIC</t>
  </si>
  <si>
    <t>ADORATION</t>
  </si>
  <si>
    <t>ALL STAR</t>
  </si>
  <si>
    <t>ANNEMARIE'S DREAM</t>
  </si>
  <si>
    <t>BARASSO</t>
  </si>
  <si>
    <t>BEVERLY HILLS</t>
  </si>
  <si>
    <t>BONBINI</t>
  </si>
  <si>
    <t>BRIGHT TOWER</t>
  </si>
  <si>
    <t>CARRIBEAN</t>
  </si>
  <si>
    <t>CONTENTO</t>
  </si>
  <si>
    <t>DEBBY</t>
  </si>
  <si>
    <t>DEEP IMPACT</t>
  </si>
  <si>
    <t>ELTANIN</t>
  </si>
  <si>
    <t>ENTERTAINER</t>
  </si>
  <si>
    <t>EXTRAVAGANZA</t>
  </si>
  <si>
    <t>FLASHPOINT</t>
  </si>
  <si>
    <t>FOREVER MARJOLEIN</t>
  </si>
  <si>
    <t>HONESTY</t>
  </si>
  <si>
    <t>JUDITH SAFFIGNA</t>
  </si>
  <si>
    <t>MAGIC STAR</t>
  </si>
  <si>
    <t>MAMMOET</t>
  </si>
  <si>
    <t>MISTER CAS</t>
  </si>
  <si>
    <t>MISTER JOB</t>
  </si>
  <si>
    <t>MOSCOW</t>
  </si>
  <si>
    <t>OPPORTUNITY</t>
  </si>
  <si>
    <t>OPTIMIST</t>
  </si>
  <si>
    <t>ORANGE COUNTY</t>
  </si>
  <si>
    <t>ORANGE TON</t>
  </si>
  <si>
    <t>PINK RIVER</t>
  </si>
  <si>
    <t>PRECIOSO</t>
  </si>
  <si>
    <t>PUMA</t>
  </si>
  <si>
    <t>PUMILUM (TENUIFOLIUM)</t>
  </si>
  <si>
    <t>RED FLAVOUR</t>
  </si>
  <si>
    <t>RED MORNING</t>
  </si>
  <si>
    <t>ROBERT GRIESBACH</t>
  </si>
  <si>
    <t>RUSSIAN MORNING</t>
  </si>
  <si>
    <t>SALTARELLO</t>
  </si>
  <si>
    <t>SAMBUCA</t>
  </si>
  <si>
    <t>SUNNY MORNING</t>
  </si>
  <si>
    <t>TAILOR MADE</t>
  </si>
  <si>
    <t>TIGER EDITION</t>
  </si>
  <si>
    <t>TIGERWOODS</t>
  </si>
  <si>
    <t>TRUE EMOTION</t>
  </si>
  <si>
    <t>WHISTLER</t>
  </si>
  <si>
    <t>WHITE HERO</t>
  </si>
  <si>
    <t>WINE FLAVOUR</t>
  </si>
  <si>
    <t>Yellow</t>
    <phoneticPr fontId="1"/>
  </si>
  <si>
    <t>Pink</t>
    <phoneticPr fontId="1"/>
  </si>
  <si>
    <t>ﾋﾟﾝｸ</t>
    <phoneticPr fontId="1"/>
  </si>
  <si>
    <t>White</t>
    <phoneticPr fontId="1"/>
  </si>
  <si>
    <t>Red</t>
    <phoneticPr fontId="1"/>
  </si>
  <si>
    <t>赤色</t>
    <rPh sb="0" eb="2">
      <t>アカイロ</t>
    </rPh>
    <phoneticPr fontId="1"/>
  </si>
  <si>
    <t>LA hybrid</t>
    <phoneticPr fontId="1"/>
  </si>
  <si>
    <t>LAﾊｲﾌﾞﾘｯﾄﾞ</t>
    <phoneticPr fontId="1"/>
  </si>
  <si>
    <t>Orange + Apricot</t>
    <phoneticPr fontId="1"/>
  </si>
  <si>
    <t>ｵﾚﾝｼﾞ+ｱﾌﾟﾘｺｯﾄ</t>
    <phoneticPr fontId="1"/>
  </si>
  <si>
    <t>Oriental</t>
    <phoneticPr fontId="1"/>
  </si>
  <si>
    <t>ｵﾘｴﾝﾀﾙ</t>
    <phoneticPr fontId="1"/>
  </si>
  <si>
    <t>AH Yellow Total</t>
    <phoneticPr fontId="1"/>
  </si>
  <si>
    <t>AH Pink Total</t>
    <phoneticPr fontId="1"/>
  </si>
  <si>
    <t>AH White Total</t>
    <phoneticPr fontId="1"/>
  </si>
  <si>
    <t>AH Red Total</t>
    <phoneticPr fontId="1"/>
  </si>
  <si>
    <t>AH Orange + Apricot Total</t>
    <phoneticPr fontId="1"/>
  </si>
  <si>
    <t>Asiatic Total (on Listed)</t>
    <phoneticPr fontId="1"/>
  </si>
  <si>
    <t>LA hybrids Total (on Listed)</t>
    <phoneticPr fontId="1"/>
  </si>
  <si>
    <t>LA hybrids Total （announced）</t>
    <phoneticPr fontId="1"/>
  </si>
  <si>
    <t>Asiatic Total （announced）</t>
    <phoneticPr fontId="1"/>
  </si>
  <si>
    <t>Oriental Total (on Listed)</t>
    <phoneticPr fontId="1"/>
  </si>
  <si>
    <t>Oriental Total （announced）</t>
    <phoneticPr fontId="1"/>
  </si>
  <si>
    <t>LA Yellow Total</t>
    <phoneticPr fontId="1"/>
  </si>
  <si>
    <t>LA Pink Total</t>
    <phoneticPr fontId="1"/>
  </si>
  <si>
    <t>LA White Total</t>
    <phoneticPr fontId="1"/>
  </si>
  <si>
    <t>LA Red Total</t>
    <phoneticPr fontId="1"/>
  </si>
  <si>
    <t>LA Orange, Apricot Total</t>
    <phoneticPr fontId="1"/>
  </si>
  <si>
    <t>OH Pink Total</t>
    <phoneticPr fontId="1"/>
  </si>
  <si>
    <t>OH White total</t>
    <phoneticPr fontId="1"/>
  </si>
  <si>
    <t>OH Red Total</t>
    <phoneticPr fontId="1"/>
  </si>
  <si>
    <t>LA Bi-color total</t>
    <phoneticPr fontId="1"/>
  </si>
  <si>
    <t>Bi-color</t>
    <phoneticPr fontId="1"/>
  </si>
  <si>
    <t>ﾊﾞｲｶﾗｰ</t>
    <phoneticPr fontId="1"/>
  </si>
  <si>
    <t xml:space="preserve">白黄、ﾊﾞｲｶﾗｰ </t>
    <rPh sb="0" eb="1">
      <t>シロ</t>
    </rPh>
    <rPh sb="1" eb="2">
      <t>キ</t>
    </rPh>
    <phoneticPr fontId="1"/>
  </si>
  <si>
    <t>White/Yellow, Bi-color</t>
    <phoneticPr fontId="1"/>
  </si>
  <si>
    <t>OH White/Yellow, Bi-color Total</t>
    <phoneticPr fontId="1"/>
  </si>
  <si>
    <t>AH Bi-color Total</t>
    <phoneticPr fontId="1"/>
  </si>
  <si>
    <t>OT hybrids</t>
    <phoneticPr fontId="1"/>
  </si>
  <si>
    <t>OTﾊｲﾌﾞﾘｯﾄﾞ</t>
    <phoneticPr fontId="1"/>
  </si>
  <si>
    <t>Yellow, White/Yellow</t>
    <phoneticPr fontId="1"/>
  </si>
  <si>
    <t>黄色＋白黄</t>
    <rPh sb="0" eb="2">
      <t>キイロ</t>
    </rPh>
    <rPh sb="3" eb="4">
      <t>シロ</t>
    </rPh>
    <rPh sb="4" eb="5">
      <t>キ</t>
    </rPh>
    <phoneticPr fontId="1"/>
  </si>
  <si>
    <t>OT Red Total</t>
    <phoneticPr fontId="1"/>
  </si>
  <si>
    <t>Other color</t>
    <phoneticPr fontId="1"/>
  </si>
  <si>
    <t>その他の色</t>
    <rPh sb="2" eb="3">
      <t>タ</t>
    </rPh>
    <rPh sb="4" eb="5">
      <t>イロ</t>
    </rPh>
    <phoneticPr fontId="1"/>
  </si>
  <si>
    <t>OT Other color Total</t>
    <phoneticPr fontId="1"/>
  </si>
  <si>
    <t>OT hybrids Total (on Listed)</t>
    <phoneticPr fontId="1"/>
  </si>
  <si>
    <t>OT hybrids Total （announced）</t>
    <phoneticPr fontId="1"/>
  </si>
  <si>
    <t>LO hybrids</t>
    <phoneticPr fontId="1"/>
  </si>
  <si>
    <t>LOﾊｲﾌﾞﾘｯﾄﾞ</t>
    <phoneticPr fontId="1"/>
  </si>
  <si>
    <t>LO hybrids Total (on Listed)</t>
    <phoneticPr fontId="1"/>
  </si>
  <si>
    <t>LO hybrids Total （announced）</t>
    <phoneticPr fontId="1"/>
  </si>
  <si>
    <t>Longiflorum</t>
    <phoneticPr fontId="1"/>
  </si>
  <si>
    <t>Longiflorum Total (on Listed)</t>
    <phoneticPr fontId="1"/>
  </si>
  <si>
    <t>Longiflorum Total （announced）</t>
    <phoneticPr fontId="1"/>
  </si>
  <si>
    <t>Other Lily</t>
    <phoneticPr fontId="1"/>
  </si>
  <si>
    <t>Other lily Total (on Listed)</t>
    <phoneticPr fontId="1"/>
  </si>
  <si>
    <t>ﾛﾊﾞｰﾄｽﾜﾝｿﾝ</t>
  </si>
  <si>
    <t>red/yellow</t>
  </si>
  <si>
    <t>ｼｪﾍﾗｻﾞｰﾄﾞ</t>
  </si>
  <si>
    <t>-</t>
    <phoneticPr fontId="1"/>
  </si>
  <si>
    <t>ﾃｨｸﾞﾘﾅﾑ</t>
  </si>
  <si>
    <t>All lily Total （on Listed）</t>
    <phoneticPr fontId="1"/>
  </si>
  <si>
    <t>All lily Total （announced）</t>
    <phoneticPr fontId="1"/>
  </si>
  <si>
    <t>(単位：ｈａ)</t>
  </si>
  <si>
    <t>開花球＋2年養成球</t>
  </si>
  <si>
    <t>りん片養成</t>
    <phoneticPr fontId="1"/>
  </si>
  <si>
    <t>温室内養成</t>
  </si>
  <si>
    <t>合計</t>
  </si>
  <si>
    <t>2008(速報値)</t>
    <rPh sb="5" eb="8">
      <t>ソクホウチ</t>
    </rPh>
    <phoneticPr fontId="1"/>
  </si>
  <si>
    <t>2008(確定値)</t>
    <rPh sb="5" eb="8">
      <t>カクテイチ</t>
    </rPh>
    <phoneticPr fontId="1"/>
  </si>
  <si>
    <t>2009(速報値)</t>
    <rPh sb="5" eb="8">
      <t>ソクホウチ</t>
    </rPh>
    <phoneticPr fontId="1"/>
  </si>
  <si>
    <t>2009(確定値)</t>
    <rPh sb="5" eb="8">
      <t>カクテイチ</t>
    </rPh>
    <phoneticPr fontId="1"/>
  </si>
  <si>
    <t>りん片養成</t>
    <phoneticPr fontId="1"/>
  </si>
  <si>
    <t>2010(速報値)</t>
    <rPh sb="5" eb="8">
      <t>ソクホウチ</t>
    </rPh>
    <phoneticPr fontId="1"/>
  </si>
  <si>
    <t>2010(確定値)</t>
    <rPh sb="5" eb="8">
      <t>カクテイチ</t>
    </rPh>
    <phoneticPr fontId="1"/>
  </si>
  <si>
    <t>2011(速報値)</t>
    <rPh sb="5" eb="8">
      <t>ソクホウチ</t>
    </rPh>
    <phoneticPr fontId="1"/>
  </si>
  <si>
    <t>増減(%)</t>
    <rPh sb="0" eb="2">
      <t>ゾウゲン</t>
    </rPh>
    <phoneticPr fontId="1"/>
  </si>
  <si>
    <t>2N りん片養成</t>
    <phoneticPr fontId="1"/>
  </si>
  <si>
    <t>＊2年養成球根＝２年間畑に据え置かれるもの。例：ターボカサブランカ等。</t>
  </si>
  <si>
    <t>＊2N リン片養成＝リン片ばら撒きで、２年間畑に据え置かれるもの。</t>
    <rPh sb="6" eb="7">
      <t>ヘン</t>
    </rPh>
    <rPh sb="7" eb="9">
      <t>ヨウセイ</t>
    </rPh>
    <rPh sb="12" eb="13">
      <t>ヘン</t>
    </rPh>
    <rPh sb="15" eb="16">
      <t>マ</t>
    </rPh>
    <phoneticPr fontId="1"/>
  </si>
  <si>
    <t>１９９９（確定値）</t>
  </si>
  <si>
    <t>２０００（確定値）</t>
  </si>
  <si>
    <t>２００１（確定値）</t>
  </si>
  <si>
    <t>２００２（確定値）</t>
  </si>
  <si>
    <t>種目</t>
  </si>
  <si>
    <t>温室</t>
  </si>
  <si>
    <t>リン片</t>
    <phoneticPr fontId="1"/>
  </si>
  <si>
    <t>開花球</t>
  </si>
  <si>
    <t>オーレリアン</t>
  </si>
  <si>
    <t xml:space="preserve">- </t>
  </si>
  <si>
    <t>スカシ</t>
  </si>
  <si>
    <t>ＬＡハイブリッド</t>
  </si>
  <si>
    <t>ＬＯハイブリッド</t>
  </si>
  <si>
    <t>鉄砲百合</t>
  </si>
  <si>
    <t>ＯＡハイブリッド</t>
  </si>
  <si>
    <t>ＯＴハイブリッド</t>
  </si>
  <si>
    <t>オリエンタル</t>
  </si>
  <si>
    <t>鹿の子百合群</t>
  </si>
  <si>
    <t>タイガーリリー</t>
  </si>
  <si>
    <t>品目不明</t>
  </si>
  <si>
    <t>その他</t>
  </si>
  <si>
    <t>２００３（確定値）</t>
  </si>
  <si>
    <t>２００４（確定値）</t>
  </si>
  <si>
    <t>２００５（確定値）</t>
    <phoneticPr fontId="1"/>
  </si>
  <si>
    <t>２００６（確定値）</t>
    <phoneticPr fontId="1"/>
  </si>
  <si>
    <t>２００７（速報値）</t>
    <rPh sb="5" eb="8">
      <t>ソクホウチ</t>
    </rPh>
    <phoneticPr fontId="1"/>
  </si>
  <si>
    <t>２００７（確定値）</t>
    <rPh sb="5" eb="7">
      <t>カクテイ</t>
    </rPh>
    <rPh sb="7" eb="8">
      <t>アタイ</t>
    </rPh>
    <phoneticPr fontId="1"/>
  </si>
  <si>
    <t>２００８（速報値）</t>
    <rPh sb="5" eb="7">
      <t>ソクホウ</t>
    </rPh>
    <phoneticPr fontId="1"/>
  </si>
  <si>
    <t>２００８（確定値）</t>
    <rPh sb="5" eb="7">
      <t>カクテイ</t>
    </rPh>
    <rPh sb="7" eb="8">
      <t>アタイ</t>
    </rPh>
    <phoneticPr fontId="1"/>
  </si>
  <si>
    <t>ミシェラネアス</t>
    <phoneticPr fontId="1"/>
  </si>
  <si>
    <t>原種</t>
    <rPh sb="0" eb="2">
      <t>ゲンシュ</t>
    </rPh>
    <phoneticPr fontId="1"/>
  </si>
  <si>
    <t>２００９（速報値）</t>
    <rPh sb="5" eb="8">
      <t>ソクホウチ</t>
    </rPh>
    <phoneticPr fontId="1"/>
  </si>
  <si>
    <t>２００９（確定値）</t>
    <rPh sb="5" eb="7">
      <t>カクテイ</t>
    </rPh>
    <rPh sb="7" eb="8">
      <t>アタイ</t>
    </rPh>
    <phoneticPr fontId="1"/>
  </si>
  <si>
    <t>２０１０（速報値）</t>
    <rPh sb="5" eb="7">
      <t>ソクホウ</t>
    </rPh>
    <phoneticPr fontId="1"/>
  </si>
  <si>
    <t>リン片</t>
    <phoneticPr fontId="1"/>
  </si>
  <si>
    <t>２N リン片</t>
    <phoneticPr fontId="1"/>
  </si>
  <si>
    <t>２０１０（確定値）</t>
    <rPh sb="5" eb="8">
      <t>カクテイチ</t>
    </rPh>
    <phoneticPr fontId="1"/>
  </si>
  <si>
    <t>２０１１（速報値）</t>
    <rPh sb="5" eb="7">
      <t>ソクホウ</t>
    </rPh>
    <phoneticPr fontId="1"/>
  </si>
  <si>
    <t>2011(確定値1)</t>
    <rPh sb="5" eb="8">
      <t>カクテイチ</t>
    </rPh>
    <phoneticPr fontId="1"/>
  </si>
  <si>
    <t>2011(確定値2)</t>
    <rPh sb="5" eb="8">
      <t>カクテイチ</t>
    </rPh>
    <phoneticPr fontId="1"/>
  </si>
  <si>
    <t>2012(速報値)</t>
    <rPh sb="5" eb="8">
      <t>ソクホウチ</t>
    </rPh>
    <phoneticPr fontId="1"/>
  </si>
  <si>
    <t>-</t>
    <phoneticPr fontId="1"/>
  </si>
  <si>
    <t>＊2011確定値2は、2Nリン片養成+開花球+2N養成球（開花球の意）。</t>
    <rPh sb="5" eb="8">
      <t>カクテイチ</t>
    </rPh>
    <rPh sb="15" eb="16">
      <t>ヘン</t>
    </rPh>
    <rPh sb="16" eb="18">
      <t>ヨウセイ</t>
    </rPh>
    <rPh sb="19" eb="21">
      <t>カイカ</t>
    </rPh>
    <rPh sb="21" eb="22">
      <t>キュウ</t>
    </rPh>
    <rPh sb="25" eb="27">
      <t>ヨウセイ</t>
    </rPh>
    <rPh sb="27" eb="28">
      <t>キュウ</t>
    </rPh>
    <rPh sb="29" eb="31">
      <t>カイカ</t>
    </rPh>
    <rPh sb="31" eb="32">
      <t>キュウ</t>
    </rPh>
    <rPh sb="33" eb="34">
      <t>イ</t>
    </rPh>
    <phoneticPr fontId="1"/>
  </si>
  <si>
    <t>2Ｎ+開花球</t>
    <phoneticPr fontId="1"/>
  </si>
  <si>
    <t>＊2011確定値1は、B.K.D発表値。</t>
    <rPh sb="5" eb="8">
      <t>カクテイチ</t>
    </rPh>
    <rPh sb="16" eb="18">
      <t>ハッピョウ</t>
    </rPh>
    <rPh sb="18" eb="19">
      <t>チ</t>
    </rPh>
    <phoneticPr fontId="1"/>
  </si>
  <si>
    <t>others (on Listed)</t>
    <phoneticPr fontId="1"/>
  </si>
  <si>
    <t>Zaailingen + Diversen (on Listed)</t>
    <phoneticPr fontId="1"/>
  </si>
  <si>
    <t>Other lily Total (announced)</t>
    <phoneticPr fontId="1"/>
  </si>
  <si>
    <t>２０１２（速報値）</t>
    <rPh sb="5" eb="7">
      <t>ソクホウ</t>
    </rPh>
    <phoneticPr fontId="1"/>
  </si>
  <si>
    <t>２０１１（確定値2）</t>
    <rPh sb="5" eb="8">
      <t>カクテイチ</t>
    </rPh>
    <phoneticPr fontId="1"/>
  </si>
  <si>
    <t>２０１１（確定値1）</t>
    <rPh sb="5" eb="8">
      <t>カクテイチ</t>
    </rPh>
    <phoneticPr fontId="1"/>
  </si>
  <si>
    <t>crop 2012</t>
    <phoneticPr fontId="1"/>
  </si>
  <si>
    <t>2012(確定値)</t>
    <rPh sb="5" eb="8">
      <t>カクテイチ</t>
    </rPh>
    <phoneticPr fontId="1"/>
  </si>
  <si>
    <t>-</t>
    <phoneticPr fontId="1"/>
  </si>
  <si>
    <t>ｱﾝﾃｸｴﾗ</t>
  </si>
  <si>
    <t>yellow</t>
  </si>
  <si>
    <t>ﾌﾞﾗｼﾞﾙ</t>
  </si>
  <si>
    <t>ﾊﾞﾀｰﾋﾟｸｼｰ</t>
  </si>
  <si>
    <t>ﾌﾞﾗｲﾄﾋﾟｸｼｰ</t>
  </si>
  <si>
    <t>ﾌｧﾀﾓﾙｶﾞﾅ</t>
  </si>
  <si>
    <t>ｷﾞﾛﾝﾃﾞ</t>
  </si>
  <si>
    <t>ｺﾞｰﾙﾃﾞﾝｼﾞｮｲ</t>
  </si>
  <si>
    <t>GOLDEN MATRIX</t>
  </si>
  <si>
    <t>ｺﾞｰﾙﾃﾞﾝﾏﾄﾘｯｸｽ</t>
  </si>
  <si>
    <t>ﾊﾝｿﾆｰ</t>
  </si>
  <si>
    <t>ﾏﾄﾞﾗｽ</t>
  </si>
  <si>
    <t>ﾓﾅ</t>
  </si>
  <si>
    <t>PARIS</t>
  </si>
  <si>
    <t>ﾊﾟﾘｽ</t>
  </si>
  <si>
    <t>ﾌﾟﾁﾌﾞﾘｼﾞｯﾄ</t>
  </si>
  <si>
    <t>ﾎﾟﾘｱﾅ</t>
  </si>
  <si>
    <t>ｲｴﾛｰｺｺｯﾄ</t>
  </si>
  <si>
    <t>CANDY BLOSSOM</t>
  </si>
  <si>
    <t>ｷｬﾝﾃﾞｨｰﾌﾞﾛｯｻﾑ</t>
  </si>
  <si>
    <t>pink</t>
  </si>
  <si>
    <t>DALILA</t>
  </si>
  <si>
    <t>ﾀﾞﾘﾗ</t>
  </si>
  <si>
    <t>ﾃﾞｨｽｺ</t>
  </si>
  <si>
    <t>ｴﾛﾃﾞｨ</t>
  </si>
  <si>
    <t>ﾚﾃﾞｨｰｱﾘｽ</t>
  </si>
  <si>
    <t>ﾚﾋﾞ</t>
  </si>
  <si>
    <t>ﾘﾄﾙｷｽ</t>
  </si>
  <si>
    <t>ﾏｳﾝﾄﾀﾞｯｸﾘﾝｸﾞ</t>
  </si>
  <si>
    <t>ﾋﾟｰﾁﾄﾞﾜﾙﾌ</t>
  </si>
  <si>
    <t>PINK BLOSSOM</t>
  </si>
  <si>
    <t>ﾋﾟﾝｸﾌﾞﾛｯｻﾑ</t>
  </si>
  <si>
    <t>PINK FLAVOUR</t>
  </si>
  <si>
    <t>ﾋﾟﾝｸﾌﾚｰﾊﾞｰ</t>
  </si>
  <si>
    <t>ﾋﾟﾝｸﾋﾟｸｼｰ</t>
  </si>
  <si>
    <t>PINK SUPREME</t>
  </si>
  <si>
    <t>ﾋﾟﾝｸｼｭｰﾌﾟﾘﾑ</t>
  </si>
  <si>
    <t>ｽﾌﾟﾘﾝｸﾞﾋﾟﾝｸ</t>
  </si>
  <si>
    <t>ﾍﾞﾙﾒｰﾙ</t>
  </si>
  <si>
    <t>ｴﾙｸﾞﾗﾄﾞ</t>
  </si>
  <si>
    <t>ﾌｫｯｸｽﾄﾛｯﾄ</t>
  </si>
  <si>
    <t>NIGHT FLYER</t>
  </si>
  <si>
    <t>ﾅｲﾄﾌﾗｲﾔｰ</t>
  </si>
  <si>
    <t>ｱﾝﾈﾏﾘｰｽﾞﾄﾞﾘｰﾑ</t>
  </si>
  <si>
    <t>white</t>
  </si>
  <si>
    <t>FLEVO SURPRISE(WHITE)</t>
  </si>
  <si>
    <t>ｱｲｽﾍﾞﾘｰ</t>
  </si>
  <si>
    <t>INUVIK</t>
  </si>
  <si>
    <t>ｲﾆｭｰﾋﾞｯｸ</t>
  </si>
  <si>
    <t>ｱｲﾎﾞﾘｰﾋﾟｸｼｰ</t>
  </si>
  <si>
    <t>ｷｰﾉｰﾄ</t>
  </si>
  <si>
    <t>ﾅﾎﾞﾅ</t>
  </si>
  <si>
    <t>NEW WAVE</t>
  </si>
  <si>
    <t>ﾆｭｰｳｪｰﾌﾞ</t>
  </si>
  <si>
    <t>ﾗｲﾈｯｾ</t>
  </si>
  <si>
    <t>ROMA</t>
  </si>
  <si>
    <t>ﾛｰﾏ</t>
  </si>
  <si>
    <t>BLACK BIRD</t>
  </si>
  <si>
    <t>ﾌﾞﾗｯｸﾊﾞｰﾄﾞ</t>
  </si>
  <si>
    <t>red</t>
  </si>
  <si>
    <t>ﾌﾞﾗｯｸｱｳﾄ</t>
  </si>
  <si>
    <t>BUZZER</t>
  </si>
  <si>
    <t>ﾊﾞｻﾞｰ</t>
  </si>
  <si>
    <t>ｸﾘﾑｿﾞﾝﾋﾟｸｼｰ</t>
  </si>
  <si>
    <t>ｶｸﾃﾙﾂｲﾝｽﾞ</t>
  </si>
  <si>
    <t>ﾀﾞﾌﾞﾙｾﾝｾｰｼｮﾝ</t>
  </si>
  <si>
    <t>ｸﾞﾗﾝﾊﾟﾗﾃﾞｨｿ</t>
  </si>
  <si>
    <t>INITIATOR</t>
  </si>
  <si>
    <t>ｲﾆｼｴｰﾀｰ</t>
  </si>
  <si>
    <t>ﾏﾘｱﾝﾇﾃｨﾏｰ</t>
  </si>
  <si>
    <t>ﾓﾝﾃﾈｸﾞﾛ</t>
  </si>
  <si>
    <t>ﾏｳﾝﾄﾄﾞﾗｺﾞﾝ</t>
  </si>
  <si>
    <t>ﾈﾛ</t>
  </si>
  <si>
    <t>ﾎﾟｰﾄﾗﾝﾃﾞｨｱ</t>
  </si>
  <si>
    <t>ﾌﾟﾙﾉｯﾄ</t>
  </si>
  <si>
    <t>RED COUNTY</t>
  </si>
  <si>
    <t>ﾚｯﾄﾞｶｳﾝﾃｨ</t>
  </si>
  <si>
    <t>ﾚｯﾄﾞﾌﾚｰﾊﾞｰ</t>
  </si>
  <si>
    <t>ﾚｯﾄﾞﾗﾃﾝ</t>
  </si>
  <si>
    <t>ﾚｯﾄﾞｾﾝｾｰｼｮﾝ</t>
  </si>
  <si>
    <t>RED TWIN</t>
  </si>
  <si>
    <t>ﾚｯﾄﾞﾂｲﾝ</t>
  </si>
  <si>
    <t>ｽｲｰﾄﾛｰﾄﾞ</t>
  </si>
  <si>
    <t>TINY HOPE</t>
  </si>
  <si>
    <t>ﾀｲﾆｰﾎｰﾌﾟ</t>
  </si>
  <si>
    <t>TRIDEX</t>
  </si>
  <si>
    <t>ﾄﾘﾃﾞｯｸｽ</t>
  </si>
  <si>
    <t>ﾜｲﾝﾌﾚｰﾊﾞｰ</t>
  </si>
  <si>
    <t>orange</t>
  </si>
  <si>
    <t>ｴｰﾙ</t>
  </si>
  <si>
    <t>YALE</t>
  </si>
  <si>
    <t>ｳｨｽﾗｰ</t>
  </si>
  <si>
    <t>ﾄﾚｻﾞｰ</t>
  </si>
  <si>
    <t>ﾀｲﾆｰﾃﾞｨﾉ</t>
  </si>
  <si>
    <t>TINY DINO</t>
  </si>
  <si>
    <t>ﾃﾊﾞﾙﾃﾞｨ</t>
  </si>
  <si>
    <t>TEBALDI</t>
  </si>
  <si>
    <t>ﾃｲﾗｰﾒｰﾄﾞ</t>
  </si>
  <si>
    <t>ｽﾃﾝﾚｽｽﾁｰﾙ</t>
  </si>
  <si>
    <t>ﾌﾟﾗﾄｰ</t>
  </si>
  <si>
    <t>PRATO</t>
  </si>
  <si>
    <t>ｵﾚﾝｼﾞﾂｲﾝ</t>
  </si>
  <si>
    <t>ｵﾚﾝｼﾞﾄﾝ</t>
  </si>
  <si>
    <t>ｵﾚﾝｼﾞﾏﾄﾘｯｸｽ</t>
  </si>
  <si>
    <t>ｵﾚﾝｼﾞｶｳﾝﾃｨ</t>
  </si>
  <si>
    <t>ｵﾚﾝｼﾞｺｺｯﾄ</t>
  </si>
  <si>
    <t>ORANGE COCOTTE</t>
  </si>
  <si>
    <t>ﾏﾄﾘｯｸｽ</t>
  </si>
  <si>
    <t>ﾍﾗｸﾘｵﾝ</t>
  </si>
  <si>
    <t>ｶｽﾃﾛ</t>
  </si>
  <si>
    <t>ｶﾙﾛｯｿ</t>
  </si>
  <si>
    <t>CALUROSO</t>
  </si>
  <si>
    <t>ﾌﾞﾙﾈﾛ</t>
  </si>
  <si>
    <t>ﾍﾞﾝﾌｨｶ</t>
  </si>
  <si>
    <t>ﾊﾞﾘﾄﾝ</t>
  </si>
  <si>
    <t>ｵｰﾙﾗｳﾝﾄﾞ</t>
  </si>
  <si>
    <t>ALLROUND</t>
  </si>
  <si>
    <t>apricot</t>
  </si>
  <si>
    <t>TIGER BABIES</t>
  </si>
  <si>
    <t>ｾﾌﾞﾗﾃ</t>
  </si>
  <si>
    <t>CEB LATTE</t>
  </si>
  <si>
    <t>ﾊﾞﾌﾋﾟｸｼｰ</t>
  </si>
  <si>
    <t>bi-color</t>
  </si>
  <si>
    <t>ｲｴﾛｰﾋﾟｸｾﾙ</t>
  </si>
  <si>
    <t>ｲｴﾛｰｴﾚｸﾄﾘｯｸ</t>
  </si>
  <si>
    <t>ﾄﾛﾝﾄ</t>
  </si>
  <si>
    <t>ﾀｲｶﾞｰﾌﾟﾚｲ</t>
  </si>
  <si>
    <t>TIGERPLAY</t>
  </si>
  <si>
    <t>ﾀｽﾏﾆｱ</t>
  </si>
  <si>
    <t>ｿﾙﾌｧﾘﾉ</t>
  </si>
  <si>
    <t>ﾛｾﾞﾗｽﾄﾞﾘｰﾑ</t>
  </si>
  <si>
    <t>ﾎﾟｯﾌﾟｱｰﾄ</t>
  </si>
  <si>
    <t>PUP ART</t>
  </si>
  <si>
    <t>ﾋﾟﾝｸﾋﾟｸｾﾙｽ</t>
  </si>
  <si>
    <t>ﾊﾟﾄﾘｼｱｽﾞﾌﾟﾗｲﾄﾞ</t>
  </si>
  <si>
    <t>ｵﾚﾝｼﾞｴﾚｸﾄﾘｯｸ</t>
  </si>
  <si>
    <t>ｵﾚﾝｼﾞｱｰﾄ</t>
  </si>
  <si>
    <t>ORANGE ART</t>
  </si>
  <si>
    <t>ｵﾘｰﾅ</t>
  </si>
  <si>
    <t>ﾈｯﾃｨｰｽﾞﾌﾟﾗｲﾄﾞ</t>
  </si>
  <si>
    <t>ﾗｲｵﾝﾊｰﾄ</t>
  </si>
  <si>
    <t>LIONHEART</t>
  </si>
  <si>
    <t>ﾚﾃﾞｨｰﾗｲﾌ</t>
  </si>
  <si>
    <t>LADY LIKE</t>
  </si>
  <si>
    <t>ｶﾝｸﾝ</t>
  </si>
  <si>
    <t>HOLECECE (HOFFRICA CANCUN)</t>
  </si>
  <si>
    <t>ﾛﾘﾎﾟｯﾌﾟ</t>
  </si>
  <si>
    <t>HOLEBIBI (LOLLYPOP)</t>
  </si>
  <si>
    <t>ｸﾞﾗﾝﾄﾞｸﾙｰ</t>
  </si>
  <si>
    <t>ｸﾞﾗﾌｨﾃｨ</t>
  </si>
  <si>
    <t>GRAFFITY</t>
  </si>
  <si>
    <t>ﾌｫｰｴﾊﾞｰｽｰｻﾞﾝ</t>
  </si>
  <si>
    <t>ﾌｫｰｴﾊﾞｰﾏｼﾞｮﾗｲﾝ</t>
  </si>
  <si>
    <t>ｲｰｼﾞｰｻﾙｻ</t>
  </si>
  <si>
    <t>EASY SALSA</t>
  </si>
  <si>
    <t>ﾄﾞｯﾄｺﾑ</t>
  </si>
  <si>
    <t>DOT.COM</t>
  </si>
  <si>
    <t>ｶﾌﾟﾁｰﾉ</t>
  </si>
  <si>
    <t>CAPUCHINO</t>
  </si>
  <si>
    <t>ﾌﾞﾗｯｸｽﾊﾟｲﾀﾞｰ</t>
  </si>
  <si>
    <t>BLACK SPIDER</t>
  </si>
  <si>
    <t>ｱｰｾﾅﾙ</t>
  </si>
  <si>
    <t>ARSENAL</t>
  </si>
  <si>
    <t>ｱﾍﾞﾋﾞﾙｽﾌﾟﾗｲﾄﾞ</t>
  </si>
  <si>
    <t>ABBEVILLE'S PRIDE</t>
  </si>
  <si>
    <t>ｲｴﾛｰﾀﾞｲﾔﾓﾝﾄﾞ</t>
  </si>
  <si>
    <t>YELLOW DIAMOND</t>
  </si>
  <si>
    <t>ｾﾗﾀﾞ</t>
  </si>
  <si>
    <t>SCIPIONE</t>
  </si>
  <si>
    <t>ﾛｰﾃﾞｨﾝ(ﾛﾀﾞﾝ)</t>
  </si>
  <si>
    <t>ﾌﾟﾚｼｵｿ</t>
  </si>
  <si>
    <t>ﾊﾟﾋﾞｱ</t>
  </si>
  <si>
    <t>ﾅｯｼｭﾋﾞﾙ</t>
  </si>
  <si>
    <t>ﾐﾉｰ</t>
  </si>
  <si>
    <t>MYNNOU</t>
  </si>
  <si>
    <t>ﾚｺ</t>
  </si>
  <si>
    <t>ｺﾞｰﾙﾃﾞﾝﾀｲｸｰﾝ</t>
  </si>
  <si>
    <t>ｺﾞｰﾙﾃﾞﾝｽﾄｰﾝ</t>
  </si>
  <si>
    <t>ﾌﾚﾔ</t>
  </si>
  <si>
    <t>ﾌﾗﾝｽﾊﾙｽ</t>
  </si>
  <si>
    <t>FRANS HALS</t>
  </si>
  <si>
    <t>ｴﾙﾃﾞｨｰﾎﾞ</t>
  </si>
  <si>
    <t>ﾃﾞﾘｱﾅ</t>
  </si>
  <si>
    <t>DELIANA</t>
  </si>
  <si>
    <t>ｾﾍﾞﾈｽ</t>
  </si>
  <si>
    <t>ｾﾍﾞｺﾃﾞｼﾞｰﾙ</t>
  </si>
  <si>
    <t>ﾋﾞｭｰｿﾚｲﾕ</t>
  </si>
  <si>
    <t>BEAU SOLEIL</t>
  </si>
  <si>
    <t>ﾊﾞﾗｯｿ</t>
  </si>
  <si>
    <t>ﾄﾛﾋﾟｯｸﾀﾞｲﾔﾓﾝﾄﾞ</t>
  </si>
  <si>
    <t>TROPIC DIAMOND</t>
  </si>
  <si>
    <t>ﾃﾙﾓﾘ</t>
  </si>
  <si>
    <t>ｼｭｶﾞｰﾀﾞｲﾔﾓﾝﾄﾞ</t>
  </si>
  <si>
    <t>SUGAR DIAMOND</t>
  </si>
  <si>
    <t>ｻﾑｰﾙ</t>
  </si>
  <si>
    <t>ﾋﾟﾗﾝﾃﾞﾛ</t>
  </si>
  <si>
    <t>ﾋﾟﾝｸﾘﾊﾞｰ</t>
  </si>
  <si>
    <t>ﾊﾟｰﾃｨｰﾀﾞｲﾔﾓﾝﾄﾞ</t>
  </si>
  <si>
    <t>PARTY DIAMOND</t>
  </si>
  <si>
    <t>ﾒｽﾄﾚ</t>
  </si>
  <si>
    <t>ﾒﾙﾚ</t>
  </si>
  <si>
    <t>ﾚﾃﾞｨｰﾗｯｸ</t>
  </si>
  <si>
    <t>LADY LUCK</t>
  </si>
  <si>
    <t>ｼﾞｬｽﾞｲｯﾄｱｯﾌﾟ</t>
  </si>
  <si>
    <t>JAZZ IT UP</t>
  </si>
  <si>
    <t>ｲﾝﾃﾞｨｱﾝｻﾏｰｾｯﾄ</t>
  </si>
  <si>
    <t>ﾌｪｲｽ</t>
  </si>
  <si>
    <t>FAITH</t>
  </si>
  <si>
    <t>ｴﾙﾀﾆﾝ</t>
  </si>
  <si>
    <t>ｴﾌﾞﾛ</t>
  </si>
  <si>
    <t>EBRO</t>
  </si>
  <si>
    <t>ﾃﾞｨｱﾎﾞﾛ</t>
  </si>
  <si>
    <t>DIABOLO</t>
  </si>
  <si>
    <t>ｾｼｰﾅ</t>
  </si>
  <si>
    <t>CECINA</t>
  </si>
  <si>
    <t>ｶﾊﾞﾚｰｽ</t>
  </si>
  <si>
    <t>ｶﾛｰﾅ</t>
  </si>
  <si>
    <t>CARONA</t>
  </si>
  <si>
    <t>ﾌﾞﾘﾝﾃﾞｨｼ</t>
  </si>
  <si>
    <t>ﾎﾞｰﾄﾞｳｫｰｸ</t>
  </si>
  <si>
    <t>BOARDWALK</t>
  </si>
  <si>
    <t>ｱﾙﾊﾞﾀｯｸｽ</t>
  </si>
  <si>
    <t>ARBATAX</t>
  </si>
  <si>
    <t>ｱﾙｶﾞｰﾌﾞ</t>
  </si>
  <si>
    <t>ｱﾙﾌﾞﾌｪｲﾗ</t>
  </si>
  <si>
    <t>ALBUFEIRA</t>
  </si>
  <si>
    <t>ｲｴﾛｰｶｳﾝﾃｨｰ</t>
  </si>
  <si>
    <t>YELLOW COUNTY</t>
  </si>
  <si>
    <t>TWOSOME</t>
  </si>
  <si>
    <t>ﾄﾛｺﾞﾝ</t>
  </si>
  <si>
    <t>TROGON</t>
  </si>
  <si>
    <t>ﾄﾚｽﾁｯｸ</t>
  </si>
  <si>
    <t>TRES CHIC</t>
  </si>
  <si>
    <t>ｽｲｰﾄｻﾚﾝﾀﾞｰ</t>
  </si>
  <si>
    <t>ﾚｯﾄﾞﾗｲﾌ</t>
  </si>
  <si>
    <t>RED LIFE</t>
  </si>
  <si>
    <t>ﾌﾟｯｼｭｵﾌ</t>
  </si>
  <si>
    <t>PUSH OFF</t>
  </si>
  <si>
    <t>ﾊﾟｰﾌﾟﾙﾗｲﾌ</t>
  </si>
  <si>
    <t>PURPLE LIFE</t>
  </si>
  <si>
    <t>ﾊﾟｰﾌﾟﾙｱｲ</t>
  </si>
  <si>
    <t>PURPLE EYE</t>
  </si>
  <si>
    <t>ﾋﾟｯﾄｵﾝ</t>
  </si>
  <si>
    <t>PIETON</t>
  </si>
  <si>
    <t>ﾊﾟｰﾙﾒﾗﾆｰ</t>
  </si>
  <si>
    <t>PEARL MELANIE</t>
  </si>
  <si>
    <t>ﾊﾟｰﾙﾛﾚｲﾝ</t>
  </si>
  <si>
    <t>ﾊﾟｰﾙｼﾞｬｽﾃｨｰﾝ</t>
  </si>
  <si>
    <t>ﾊﾟｰﾙｼﾞｭｼｶｰ</t>
  </si>
  <si>
    <t>ﾊﾟｰﾙｼﾞｪﾆﾌｧｰ</t>
  </si>
  <si>
    <t>ﾊﾟｰﾙｶﾛﾘｰﾅ</t>
  </si>
  <si>
    <t>ﾏｽﾄｼｰ</t>
  </si>
  <si>
    <t>MUST SEE</t>
  </si>
  <si>
    <t>ﾋｱﾜｻ</t>
  </si>
  <si>
    <t>ﾌｫｰﾘﾅｰ</t>
  </si>
  <si>
    <t>FOREIGNER</t>
  </si>
  <si>
    <t>ｲｰｼﾞｰﾜﾙﾂ</t>
  </si>
  <si>
    <t>EASY WALTZ</t>
  </si>
  <si>
    <t>ｲｰｼﾞｰｻﾝﾊﾞ</t>
  </si>
  <si>
    <t>EASY SAMBA</t>
  </si>
  <si>
    <t>ｲｰｼﾞｰﾗｲﾌ</t>
  </si>
  <si>
    <t>EASY LIFE</t>
  </si>
  <si>
    <t>ｲｰｼﾞｰﾀﾞﾝｽ</t>
  </si>
  <si>
    <t>EASY DANCE</t>
  </si>
  <si>
    <t>ﾁｮｺﾚｰﾄｶﾅﾘｰ</t>
  </si>
  <si>
    <t>CHOCOLATE CANARY</t>
  </si>
  <si>
    <t>ﾌﾞﾗｯｸｱｲ</t>
  </si>
  <si>
    <t>BLACK EYE</t>
  </si>
  <si>
    <t>ﾎﾜｲﾄｻｳﾝﾄﾞ</t>
  </si>
  <si>
    <t>WHITE SOUND</t>
  </si>
  <si>
    <t>VIVENDI</t>
  </si>
  <si>
    <t>ｹﾞﾘｯﾄｻﾞﾙﾑ</t>
  </si>
  <si>
    <t>ﾘｯﾁﾓﾝﾄﾞ</t>
  </si>
  <si>
    <t>ﾒﾙﾙｰｻﾞ</t>
  </si>
  <si>
    <t>ﾒﾚﾝﾃ</t>
  </si>
  <si>
    <t>ﾘﾄｰｳｪﾝ</t>
  </si>
  <si>
    <t>ｷﾝｸﾞﾀﾞﾑ</t>
  </si>
  <si>
    <t>ｹﾙｿｰ</t>
  </si>
  <si>
    <t>ｱｲﾗｲﾅｰ</t>
  </si>
  <si>
    <t>ｴﾙｺﾗﾉ</t>
  </si>
  <si>
    <t>ｸｰﾘｱｰ</t>
  </si>
  <si>
    <t>CHAMPION DIAMOND</t>
  </si>
  <si>
    <t>ﾌﾞﾗｲﾄﾀﾞｲﾔﾓﾝﾄﾞ</t>
  </si>
  <si>
    <t>ﾊﾞｯﾊ</t>
  </si>
  <si>
    <t>ｱﾙｶﾁｵﾝ</t>
  </si>
  <si>
    <t>ARCACHON</t>
  </si>
  <si>
    <t>ｱﾄﾞﾚｰｼｮﾝ</t>
  </si>
  <si>
    <t>ﾄﾚｼﾞｬｰｱｲﾗﾝﾄﾞ</t>
  </si>
  <si>
    <t>TREASURE ISLAND</t>
  </si>
  <si>
    <t>ｻﾙﾋﾟｽ</t>
  </si>
  <si>
    <t>ｾﾚﾝｹﾞｯﾃｨｰ</t>
  </si>
  <si>
    <t>SERENGETI</t>
  </si>
  <si>
    <t>ﾚﾙｰｼﾀﾞ</t>
  </si>
  <si>
    <t>ﾚｯﾄﾞｱﾗｰﾄ</t>
  </si>
  <si>
    <t>ﾊﾟｰﾌﾟﾙﾀﾞｲﾔﾓﾝﾄﾞ</t>
  </si>
  <si>
    <t>PURPLE DIAMOND</t>
  </si>
  <si>
    <t>PASOLINI</t>
  </si>
  <si>
    <t>ｵﾘｼﾞﾅﾙﾗﾌﾞ</t>
  </si>
  <si>
    <t>ｵﾎﾟﾁｭﾆﾃｨｰ</t>
  </si>
  <si>
    <t>ﾗｸｽﾐ</t>
  </si>
  <si>
    <t>LAKSMI</t>
  </si>
  <si>
    <t>ﾌｫﾙｻﾞﾚｯﾄﾞ</t>
  </si>
  <si>
    <t>FORZA RED</t>
  </si>
  <si>
    <t>ﾌｧﾝｷﾞｵ</t>
  </si>
  <si>
    <t>ｺﾝｽﾀﾌﾞﾙ</t>
  </si>
  <si>
    <t>CONSTABLE</t>
  </si>
  <si>
    <t>ｼｶﾞﾛﾝ</t>
  </si>
  <si>
    <t>CIGALON</t>
  </si>
  <si>
    <t>ｶｰﾏｲﾝﾀﾞｲﾔﾓﾝﾄﾞ</t>
  </si>
  <si>
    <t>CARMINE DIAMOND</t>
  </si>
  <si>
    <t>ﾌﾞﾚｲｸｱｳﾄ</t>
  </si>
  <si>
    <t>BREAKOUT</t>
  </si>
  <si>
    <t>ﾊﾞｰﾎﾞﾝｽﾄﾘｰﾄ</t>
  </si>
  <si>
    <t>BOURBON STREET</t>
  </si>
  <si>
    <t>ﾌﾞﾗｯｸﾊﾞｰﾝ</t>
  </si>
  <si>
    <t>BLACKBURN</t>
  </si>
  <si>
    <t>ﾊﾞﾃｨｽﾃﾛ</t>
  </si>
  <si>
    <t>ｻｰﾓﾝｸﾗｼｯｸ</t>
  </si>
  <si>
    <t>ﾙｰｿｰ</t>
  </si>
  <si>
    <t>ﾒﾉﾙｶ</t>
  </si>
  <si>
    <t>ﾄﾞﾅｳ</t>
  </si>
  <si>
    <t>ﾃﾞｼﾞﾀﾙｸﾞﾛｰﾌﾞ</t>
  </si>
  <si>
    <t>DIGITAL GLOBE</t>
  </si>
  <si>
    <t>ﾎﾞｰﾙﾙｰﾑ</t>
  </si>
  <si>
    <t>BALLROOM</t>
  </si>
  <si>
    <t>ﾀﾘｽｶｰ</t>
  </si>
  <si>
    <t>TALISKER</t>
  </si>
  <si>
    <t>ｻｳｽﾎﾟｲﾝﾄ</t>
  </si>
  <si>
    <t>SOUTH POINT</t>
  </si>
  <si>
    <t>ﾛｲﾔﾙﾄﾘﾆﾃｨ</t>
  </si>
  <si>
    <t>ﾘﾊﾞｰｻｲﾄﾞ</t>
  </si>
  <si>
    <t>RIVERSIDE</t>
  </si>
  <si>
    <t>ﾌﾟｰﾏ</t>
  </si>
  <si>
    <t>ﾌﾟﾘﾝｾｽｱﾒﾘｱ</t>
  </si>
  <si>
    <t>ﾍﾟｲﾝﾄﾎﾞｰﾙ</t>
  </si>
  <si>
    <t>PAINTBALL</t>
  </si>
  <si>
    <t>ｵﾚﾝｼﾞﾀｲｸｰﾝ</t>
  </si>
  <si>
    <t>ｵｾｱﾆｱ</t>
  </si>
  <si>
    <t>OCEANIA</t>
  </si>
  <si>
    <t>ﾐﾙﾊﾞｰﾝ</t>
  </si>
  <si>
    <t>ﾐﾗｸﾞﾛ</t>
  </si>
  <si>
    <t>LONGSHAN</t>
  </si>
  <si>
    <t>LAVENDOU</t>
  </si>
  <si>
    <t>ｶﾗﾊﾘ</t>
  </si>
  <si>
    <t>ｶﾙｰｱ</t>
  </si>
  <si>
    <t>KAHLUA</t>
  </si>
  <si>
    <t>ｲﾝﾀﾞｨｱﾝﾀﾞｲﾔﾓﾝﾄﾞ</t>
  </si>
  <si>
    <t>ﾊｲﾄﾞﾊﾟｰｸ</t>
  </si>
  <si>
    <t>ｵﾈｽﾃｨ</t>
  </si>
  <si>
    <t>ｴｽﾌﾟﾘ</t>
  </si>
  <si>
    <t>ESPRIT</t>
  </si>
  <si>
    <t>ｴﾚﾓ</t>
  </si>
  <si>
    <t>EREMO</t>
  </si>
  <si>
    <t>ﾃﾞｭｰﾝ</t>
  </si>
  <si>
    <t>DUNES</t>
  </si>
  <si>
    <t>ｶｼﾞﾉﾛﾜｲﾔﾙ</t>
  </si>
  <si>
    <t>CASINO ROYALE</t>
  </si>
  <si>
    <t>ｼｰｻﾞｰｽﾊﾟﾚｽ</t>
  </si>
  <si>
    <t>CAESARS PALACE</t>
  </si>
  <si>
    <t>ﾎﾞﾝｿﾜｰﾙ</t>
  </si>
  <si>
    <t>ｱﾏﾃﾗｽ</t>
  </si>
  <si>
    <t>ｱﾄﾞﾊﾞﾝﾃｰｼﾞ</t>
  </si>
  <si>
    <t>ﾛﾝｸﾞｳｯﾄﾞ</t>
  </si>
  <si>
    <t>LONGWOOD</t>
  </si>
  <si>
    <t>ｹﾝﾀｯｷｰ</t>
  </si>
  <si>
    <t>ｾｼﾙ</t>
  </si>
  <si>
    <t>X ﾌｧｸﾀｰ</t>
  </si>
  <si>
    <t>X FACTOR</t>
  </si>
  <si>
    <t>ｳｨﾚｸｱﾙﾍﾞﾙﾃｨ</t>
  </si>
  <si>
    <t>VANCOUVER</t>
  </si>
  <si>
    <t>ｳﾙﾙ</t>
  </si>
  <si>
    <t>ULURU</t>
  </si>
  <si>
    <t>ﾃｨｱﾗ</t>
  </si>
  <si>
    <t>ｼﾞ ｴｯｼﾞ</t>
  </si>
  <si>
    <t>THE EDGE</t>
  </si>
  <si>
    <t>ｽｲｰﾄﾛｰｼﾞｰ</t>
  </si>
  <si>
    <t>SWEET ROSY</t>
  </si>
  <si>
    <t>ｽﾀｲｯｸｽ</t>
  </si>
  <si>
    <t>STYX</t>
  </si>
  <si>
    <t>ｽﾄﾗｲｶｰ</t>
  </si>
  <si>
    <t>ｽﾎﾟﾙﾃﾞｨﾝｸﾞ</t>
  </si>
  <si>
    <t>SPALDING</t>
  </si>
  <si>
    <t>ｽｰﾍﾞﾆｱ</t>
  </si>
  <si>
    <t>ｿﾌﾄﾐｭｰｼﾞｯｸ</t>
  </si>
  <si>
    <t>ｼｰﾗ</t>
  </si>
  <si>
    <t>ﾛｰｼﾞｰﾃﾞｨﾝﾌﾟﾙ</t>
  </si>
  <si>
    <t>ｲｻﾞﾍﾞﾗ</t>
  </si>
  <si>
    <t>ROSELILY ISABELLA DL044033</t>
  </si>
  <si>
    <t>ﾌｪﾘｼｱ</t>
  </si>
  <si>
    <t>ROSELILY FELICIA DL04881</t>
  </si>
  <si>
    <t>ﾌｧﾋﾞｵﾗ</t>
  </si>
  <si>
    <t>ROSELILY FABIOLA DOUBLE STAR</t>
  </si>
  <si>
    <t>ｾﾘﾅ</t>
  </si>
  <si>
    <t>ROSELILY CELINA DL041121</t>
  </si>
  <si>
    <t>ﾛﾍﾞﾙﾀ</t>
  </si>
  <si>
    <t>ROBERTA</t>
  </si>
  <si>
    <t>ﾘｱﾝ</t>
  </si>
  <si>
    <t>RAYO</t>
  </si>
  <si>
    <t>ｸｲｰﾝﾌｨｯｼｭ</t>
  </si>
  <si>
    <t>QUEENFISH</t>
  </si>
  <si>
    <t>ﾋﾟﾝｸｼｰｸﾚｯﾄ</t>
  </si>
  <si>
    <t>ﾋﾟﾝｸﾏﾙﾏﾗ</t>
  </si>
  <si>
    <t>PINK MARMARA</t>
  </si>
  <si>
    <t>ﾊﾟｰｽ</t>
  </si>
  <si>
    <t>PERTH</t>
  </si>
  <si>
    <t>ﾎﾟｰﾃﾞｭｰｽ</t>
  </si>
  <si>
    <t>PEAUDOUCE</t>
  </si>
  <si>
    <t>ﾊﾟﾀｺﾞﾆｱ</t>
  </si>
  <si>
    <t>PATAGONIA</t>
  </si>
  <si>
    <t>ﾊﾟﾝﾄﾞﾗ</t>
  </si>
  <si>
    <t>ﾏｽｶﾃﾞｯﾄ</t>
  </si>
  <si>
    <t>ﾑﾝﾊﾞｲ</t>
  </si>
  <si>
    <t>MUMBAI</t>
  </si>
  <si>
    <t>ﾐｽﾙｰｼｰ</t>
  </si>
  <si>
    <t>ﾒﾗﾆｰ</t>
  </si>
  <si>
    <t>MELANIE</t>
  </si>
  <si>
    <t>ﾒﾃﾞｭｰｻ</t>
  </si>
  <si>
    <t>MEDUSA</t>
  </si>
  <si>
    <t>ﾏｶﾚｰｾﾞ</t>
  </si>
  <si>
    <t>MCALEESE</t>
  </si>
  <si>
    <t>ﾏﾃｨｽ</t>
  </si>
  <si>
    <t>MATISSE</t>
  </si>
  <si>
    <t>ﾏﾚﾛ</t>
  </si>
  <si>
    <t>ﾏﾙｺﾎﾟｰﾛ</t>
  </si>
  <si>
    <t>MARCO POLO (= VEDEA)</t>
  </si>
  <si>
    <t>ﾏﾙﾃﾞｨｰﾆ</t>
  </si>
  <si>
    <t>ﾏｰﾍﾞﾙ</t>
  </si>
  <si>
    <t>ﾙｼｰﾙ</t>
  </si>
  <si>
    <t>LUCILLE</t>
  </si>
  <si>
    <t>ﾛﾝﾊﾞﾙﾃﾞｨｱ</t>
  </si>
  <si>
    <t>ﾘﾄﾙｼﾞｮﾝ</t>
  </si>
  <si>
    <t>ﾚﾊﾟﾝﾄ</t>
  </si>
  <si>
    <t>ﾙﾚｰﾌﾞ</t>
  </si>
  <si>
    <t>LE REVE (=JOY)</t>
  </si>
  <si>
    <t>ﾚｲｸﾐｼｶﾞﾝ</t>
  </si>
  <si>
    <t>ｼﾞｬｽﾃｨﾅ</t>
  </si>
  <si>
    <t>ｲﾏｼﾞﾈｰｼｮﾝ</t>
  </si>
  <si>
    <t>ﾎｯﾄﾗｲﾝ</t>
  </si>
  <si>
    <t>HOTLINE</t>
  </si>
  <si>
    <t>ﾊﾉｲ</t>
  </si>
  <si>
    <t>HANOI</t>
  </si>
  <si>
    <t>ｸﾞﾗｼｱ</t>
  </si>
  <si>
    <t>ﾌｨｸｼｮﾝ</t>
  </si>
  <si>
    <t>FICTION</t>
  </si>
  <si>
    <t>ﾌｪﾆｽ</t>
  </si>
  <si>
    <t>ﾌｧﾛﾘﾄ</t>
  </si>
  <si>
    <t>ｴｸｽﾌﾟﾚｯｼｮﾝ</t>
  </si>
  <si>
    <t>ｴﾅｼﾞｪﾃｨｯｸ</t>
  </si>
  <si>
    <t>ENERGETIC</t>
  </si>
  <si>
    <t>ﾀﾞﾌﾞﾙｻﾌﾟﾗｲｽﾞ</t>
  </si>
  <si>
    <t>DOUBLE SURPRISE</t>
  </si>
  <si>
    <t>ｻｰｶｽ</t>
  </si>
  <si>
    <t>CIRCUS</t>
  </si>
  <si>
    <t>ﾁｪﾘｰﾌﾞﾛｯｻﾑ</t>
  </si>
  <si>
    <t>ﾁｪﾙｼｰ</t>
  </si>
  <si>
    <t>CHELSEA</t>
  </si>
  <si>
    <t>ｶﾙﾐﾅ</t>
  </si>
  <si>
    <t>CARMINA</t>
  </si>
  <si>
    <t>ﾌﾞﾙﾚｽｶ</t>
  </si>
  <si>
    <t>ﾌﾞﾛｰｸﾝﾊｰﾄ</t>
  </si>
  <si>
    <t>ﾌﾞﾛｰﾄﾞｳｪｲ</t>
  </si>
  <si>
    <t>ﾌﾞﾘﾘｱﾝﾄｽﾀｰﾃﾞﾗｲﾄ</t>
  </si>
  <si>
    <t>ﾍﾞﾙｸﾞﾗｰﾄﾞ</t>
  </si>
  <si>
    <t>ｱﾘﾋﾞ</t>
  </si>
  <si>
    <t>ALIBI</t>
  </si>
  <si>
    <t>ｱｹﾐ</t>
  </si>
  <si>
    <t>AKEMI</t>
  </si>
  <si>
    <t>ｱｺｰｽﾃｨｯｸ</t>
  </si>
  <si>
    <t>pink/yellow</t>
  </si>
  <si>
    <t>ﾄﾝﾎﾟｰｽ</t>
  </si>
  <si>
    <t>ﾋﾟﾝｸﾐｽﾃﾘｰ</t>
  </si>
  <si>
    <t>ｵｰﾙｽﾀｰ</t>
  </si>
  <si>
    <t>pink/white</t>
  </si>
  <si>
    <t>ｿﾙﾎﾞﾝﾇ</t>
  </si>
  <si>
    <t>ｿﾝﾌﾞﾚﾛ</t>
  </si>
  <si>
    <t>SOMBRERO</t>
  </si>
  <si>
    <t>ﾏｰﾛﾝ</t>
  </si>
  <si>
    <t>ｶﾘﾋﾞｱﾝ</t>
  </si>
  <si>
    <t>pink/red spots</t>
  </si>
  <si>
    <t>ﾀｲｶﾞｰｴﾃﾞｨｼｮﾝ</t>
  </si>
  <si>
    <t>redpink</t>
  </si>
  <si>
    <t>ﾊﾟﾗﾏｳﾝﾄ</t>
  </si>
  <si>
    <t>PARASOL</t>
  </si>
  <si>
    <t>ﾌﾛｰﾘｽ</t>
  </si>
  <si>
    <t>ｴﾝﾀｰﾃｲﾅｰ</t>
  </si>
  <si>
    <t>ｺﾙｿｰ</t>
  </si>
  <si>
    <t>ﾁﾘ</t>
  </si>
  <si>
    <t>ｶｯｼｰﾆ</t>
  </si>
  <si>
    <t>ﾍﾞﾙﾆｰﾆ</t>
  </si>
  <si>
    <t>ｱｸﾃｨﾊﾞ</t>
  </si>
  <si>
    <t>ｱｶﾌﾟﾙｺ</t>
  </si>
  <si>
    <t>white/pink spots</t>
  </si>
  <si>
    <t>ｴｸｽﾄﾗﾊﾞｶﾞﾝｻﾞ</t>
  </si>
  <si>
    <t xml:space="preserve">white </t>
  </si>
  <si>
    <t>ｺﾝﾃﾝﾄ</t>
  </si>
  <si>
    <t>ﾎﾜｲﾄｽﾍﾟｱｰ</t>
  </si>
  <si>
    <t>WHITE SPEAR</t>
  </si>
  <si>
    <t>ﾎﾜｲﾄﾘﾊﾞｰ</t>
  </si>
  <si>
    <t>WHITE RIVER</t>
  </si>
  <si>
    <t>ﾎﾜｲﾄﾚﾉｰﾊﾞ</t>
  </si>
  <si>
    <t>WHITE RENOVA</t>
  </si>
  <si>
    <t>ﾎﾜｲﾄﾋｰﾛｰ</t>
  </si>
  <si>
    <t>ﾎﾜｲﾄｴｸｽﾌﾟﾚｽ</t>
  </si>
  <si>
    <t>WHITE EXPRESS</t>
  </si>
  <si>
    <t>ﾎﾜｲﾄｶｯﾌﾟ</t>
  </si>
  <si>
    <t>ﾕﾆﾊﾞｰｽ</t>
  </si>
  <si>
    <t>ﾄｩﾙｰｴﾓｰｼｮﾝ</t>
  </si>
  <si>
    <t>ｻﾆｰｵｷﾅﾜ</t>
  </si>
  <si>
    <t>SUNNY OKINAWA</t>
  </si>
  <si>
    <t>ｼﾝﾌﾟﾛﾝ</t>
  </si>
  <si>
    <t>ｼﾍﾞﾘｱ</t>
  </si>
  <si>
    <t>ｼｪｰﾙﾌﾞﾛﾝﾄﾞ</t>
  </si>
  <si>
    <t>SHEER BLONDE</t>
  </si>
  <si>
    <t>ｻｯﾎﾟﾛ</t>
  </si>
  <si>
    <t>ｻﾝﾃﾝﾀﾞｰ</t>
  </si>
  <si>
    <t>ｻﾝﾍﾞﾙﾅﾙﾄﾞ</t>
  </si>
  <si>
    <t>ｻﾝﾌﾞｯｶ</t>
  </si>
  <si>
    <t>ｱﾆｶ</t>
  </si>
  <si>
    <t>ROSELILY ANNIKA DL04796</t>
  </si>
  <si>
    <t>ﾛﾄﾞﾙﾌｧ</t>
  </si>
  <si>
    <t>ﾘｱﾙﾄ</t>
  </si>
  <si>
    <t>ﾚｯﾄﾞｼｬｲﾝ</t>
  </si>
  <si>
    <t>RED SHINE</t>
  </si>
  <si>
    <t>ﾚｲﾝﾀﾞﾝｽ</t>
  </si>
  <si>
    <t>RAIN DANCE</t>
  </si>
  <si>
    <t>ｸｲｰﾝｽﾞﾗﾝﾄﾞ</t>
  </si>
  <si>
    <t>QUEENSLAND</t>
  </si>
  <si>
    <t>ﾌﾟﾗｳﾄﾞﾌﾞﾗｲﾄﾞ</t>
  </si>
  <si>
    <t>PROUD BRIDE</t>
  </si>
  <si>
    <t>ﾎﾟｰﾗｰｽﾀｰ</t>
  </si>
  <si>
    <t>POLAR STAR</t>
  </si>
  <si>
    <t>ﾊﾟﾄｽ</t>
  </si>
  <si>
    <t>ﾊﾟｼﾌｨｯｸｵｰｼｬﾝ</t>
  </si>
  <si>
    <t>PACIFIC OCEAN</t>
  </si>
  <si>
    <t>ｵｰﾊﾟｽﾜﾝ</t>
  </si>
  <si>
    <t>ｵﾌﾟﾃｨﾐｽﾄ</t>
  </si>
  <si>
    <t>ﾉﾊﾞｾﾝﾌﾞﾗ</t>
  </si>
  <si>
    <t>ﾏｻﾞｰｽﾁｮｲｽ</t>
  </si>
  <si>
    <t>ﾓｽｸﾜ</t>
  </si>
  <si>
    <t>ﾓﾝﾃﾆｭｰ</t>
  </si>
  <si>
    <t>ﾐｯｼｮﾝ</t>
  </si>
  <si>
    <t>MISSION</t>
  </si>
  <si>
    <t>ﾏﾄﾛｰﾈ</t>
  </si>
  <si>
    <t>ﾏﾝﾀﾞﾛ</t>
  </si>
  <si>
    <t>MANDARO</t>
  </si>
  <si>
    <t>ﾘﾄﾙﾚｲﾝﾎﾞｰ</t>
  </si>
  <si>
    <t>LITTLE RAINBOW</t>
  </si>
  <si>
    <t>ﾗｸﾞﾅ</t>
  </si>
  <si>
    <t>ｲｽﾞﾐｰﾙ</t>
  </si>
  <si>
    <t>IZMIR</t>
  </si>
  <si>
    <t>ｲﾝｽｸﾘﾌﾟｼｮﾝ</t>
  </si>
  <si>
    <t>INSCRIPTION</t>
  </si>
  <si>
    <t>ｱｲｽｸﾘｱｰ</t>
  </si>
  <si>
    <t>ICECLEAR</t>
  </si>
  <si>
    <t>ｱｲｽﾀﾞﾝｻｰ</t>
  </si>
  <si>
    <t>ICE DANCER</t>
  </si>
  <si>
    <t>ﾋﾙﾍﾞﾃｨｱ</t>
  </si>
  <si>
    <t>FERRERO</t>
  </si>
  <si>
    <t>ｸﾘｽﾀﾙﾌﾞﾗﾝｶ</t>
  </si>
  <si>
    <t>ｺﾝﾃｨｺﾞ</t>
  </si>
  <si>
    <t>COLDPLAY</t>
  </si>
  <si>
    <t>ｶﾀﾛﾆｴ</t>
  </si>
  <si>
    <t>ｶｻﾗﾉ</t>
  </si>
  <si>
    <t>CASARANO</t>
  </si>
  <si>
    <t>ｶｻﾌﾞﾗﾝｶ</t>
  </si>
  <si>
    <t>ｷｬﾛﾗｲﾝ</t>
  </si>
  <si>
    <t>ｶﾛﾗｲﾝﾃﾝｾﾝ</t>
  </si>
  <si>
    <t>ｶﾘﾖﾝ</t>
  </si>
  <si>
    <t>ｶﾝﾀﾘﾉ</t>
  </si>
  <si>
    <t>ｱﾙﾏｰﾀ</t>
  </si>
  <si>
    <t>red/white</t>
  </si>
  <si>
    <t>ｳﾁﾀﾞ</t>
  </si>
  <si>
    <t>ﾃｨﾊﾞｰ</t>
  </si>
  <si>
    <t>ｽﾀｰﾗｲﾄｴｸｽﾌﾟﾚｽ</t>
  </si>
  <si>
    <t>ｽﾀｰﾌｧｲﾀｰ</t>
  </si>
  <si>
    <t>ｽﾀｰｹﾞｻﾞｰ</t>
  </si>
  <si>
    <t>ｽﾍﾟｰｽｽﾀｰ</t>
  </si>
  <si>
    <t>ｼｮｰｳｨﾅｰ</t>
  </si>
  <si>
    <t>ﾋﾟﾒﾝﾄ</t>
  </si>
  <si>
    <t>ﾊﾟﾗﾃﾞﾛ</t>
  </si>
  <si>
    <t>ﾓﾅﾘｻﾞ</t>
  </si>
  <si>
    <t>ﾒﾛｰｽﾀｰ</t>
  </si>
  <si>
    <t>ﾏﾑｰﾄ</t>
  </si>
  <si>
    <t>ﾏｼﾞｯｸｽﾀｰ</t>
  </si>
  <si>
    <t>ﾙﾊﾞﾛﾝ</t>
  </si>
  <si>
    <t>ﾗﾏﾝﾁｬ</t>
  </si>
  <si>
    <t>ﾖｰﾌﾟ</t>
  </si>
  <si>
    <t>ﾌｪﾅ</t>
  </si>
  <si>
    <t>ﾃﾞｨｼﾞｰ</t>
  </si>
  <si>
    <t>ﾃﾞｨｽﾀﾝﾄﾄﾞﾗﾑ</t>
  </si>
  <si>
    <t>ﾃﾞｨｰﾌﾟｲﾝﾊﾟｸﾄ</t>
  </si>
  <si>
    <t>ｷｬﾝﾍﾞﾗ</t>
  </si>
  <si>
    <t>ｶﾙﾊﾞﾄﾞｽ</t>
  </si>
  <si>
    <t>ﾌﾞﾗｯｸﾀｲ</t>
  </si>
  <si>
    <t>ﾌﾞﾗｯｸﾋﾞｭｰﾃｨｰ</t>
  </si>
  <si>
    <t>ARLINGTON</t>
  </si>
  <si>
    <t>ｱｸｼｮﾝ</t>
  </si>
  <si>
    <t>AFTER EIGHT</t>
  </si>
  <si>
    <t>ﾋﾞﾋﾞｱﾅ</t>
  </si>
  <si>
    <t>VIVIANA ZANTRIANA</t>
  </si>
  <si>
    <t>ﾄﾙﾏｵ</t>
  </si>
  <si>
    <t>ﾃｯｻ</t>
  </si>
  <si>
    <t>ﾀﾗﾝｺﾞ</t>
  </si>
  <si>
    <t>ｽﾏﾄﾗ</t>
  </si>
  <si>
    <t>ｻﾌﾞｳｪｲ</t>
  </si>
  <si>
    <t>SUBWAY</t>
  </si>
  <si>
    <t>ｻﾘﾅｽ</t>
  </si>
  <si>
    <t>ｻﾘﾀ</t>
  </si>
  <si>
    <t>ROSELILY THALITA DL04992</t>
  </si>
  <si>
    <t>ﾅﾀﾘｱ</t>
  </si>
  <si>
    <t>ROSELILY NATALIA DL04544</t>
  </si>
  <si>
    <t>ｴﾚﾅ</t>
  </si>
  <si>
    <t>ROSELILY ELENA DL04581</t>
  </si>
  <si>
    <t>ﾍﾞﾛﾆｶ</t>
  </si>
  <si>
    <t>ROSELILY BELONICA DOUBLE BEAUTY</t>
  </si>
  <si>
    <t>ﾛﾅﾙﾄﾞ</t>
  </si>
  <si>
    <t>RONALDO</t>
  </si>
  <si>
    <t>ﾛﾃﾞｨｰﾅ</t>
  </si>
  <si>
    <t>ﾚｯﾄﾞｱｲｽﾞ</t>
  </si>
  <si>
    <t>ﾚｯﾄﾞｴﾝﾊﾟｲﾔｰ</t>
  </si>
  <si>
    <t>RED EMPIRE</t>
  </si>
  <si>
    <t>ﾋﾟｽﾄﾝｶｯﾌﾟ</t>
  </si>
  <si>
    <t>ﾋﾟｺ</t>
  </si>
  <si>
    <t>ｵﾃﾞｯｻ</t>
  </si>
  <si>
    <t>ﾅｲﾄﾌｨｰﾊﾞｰ</t>
  </si>
  <si>
    <t>NIGHT FEVER</t>
  </si>
  <si>
    <t>ﾓﾝﾃｽﾞﾏ</t>
  </si>
  <si>
    <t>ﾏﾝﾎﾞ</t>
  </si>
  <si>
    <t>ﾏﾆｸｰﾙ</t>
  </si>
  <si>
    <t>MAGNY COURS</t>
  </si>
  <si>
    <t>ﾗﾌﾞｽﾄｰﾘｰ</t>
  </si>
  <si>
    <t>ﾛﾃﾞｨ</t>
  </si>
  <si>
    <t>LODI</t>
  </si>
  <si>
    <t>ﾚｲｸｷｬﾘｰ</t>
  </si>
  <si>
    <t>ｷﾝｸﾞｸﾛｽ</t>
  </si>
  <si>
    <t>KINGS CROSS</t>
  </si>
  <si>
    <t>ｸﾞﾗﾝﾂｰﾘｽﾓ</t>
  </si>
  <si>
    <t>GRAN TOURISMO</t>
  </si>
  <si>
    <t>ﾌｧﾗﾝｷﾞｰﾅ</t>
  </si>
  <si>
    <t>ｴｽﾀﾎﾞﾆｰﾀ</t>
  </si>
  <si>
    <t>ESTA BONITA</t>
  </si>
  <si>
    <t>ｴｽﾌﾟﾚｯｿ</t>
  </si>
  <si>
    <t>ｴﾙｻﾝﾄ</t>
  </si>
  <si>
    <t>ﾀﾞｲﾅﾏｲﾄ</t>
  </si>
  <si>
    <t>ﾀﾞｰｸｾﾝｾｰｼｮﾝ</t>
  </si>
  <si>
    <t>ﾀﾞ ｼﾙﾊﾞ</t>
  </si>
  <si>
    <t>DA SILVA</t>
  </si>
  <si>
    <t>ｷｭｰﾘｰ</t>
  </si>
  <si>
    <t>ｺﾙﾊﾞﾗ</t>
  </si>
  <si>
    <t>ｺﾝﾊﾟｸｼｮﾝ</t>
  </si>
  <si>
    <t>COMPANION</t>
  </si>
  <si>
    <t>ｺﾐｯﾄﾒﾝﾄ</t>
  </si>
  <si>
    <t>COMMITMENT</t>
  </si>
  <si>
    <t>ｺﾌﾞﾗ</t>
  </si>
  <si>
    <t>ﾊﾞﾙﾊﾞﾚｽｺ</t>
  </si>
  <si>
    <t>white/red spots</t>
  </si>
  <si>
    <t>ﾀｲｶﾞｰｳｯｽﾞ</t>
  </si>
  <si>
    <t>ﾌﾟﾚｲﾀｲﾑ</t>
  </si>
  <si>
    <t>tricolor</t>
  </si>
  <si>
    <t>ｶﾞｰﾃﾞﾝﾊﾟｰﾃｨｰ</t>
  </si>
  <si>
    <t>white/yellow</t>
  </si>
  <si>
    <t>ﾊﾞｰｼﾞﾅﾙ</t>
  </si>
  <si>
    <t>ｻﾝｸﾞﾛｰ</t>
  </si>
  <si>
    <t>ｿﾛ</t>
  </si>
  <si>
    <t>ｾﾚﾈｴﾝｼﾞｪﾙ</t>
  </si>
  <si>
    <t>ﾗｲﾑｽﾀｰ</t>
  </si>
  <si>
    <t>ﾚｼﾞｪﾝﾄﾞ</t>
  </si>
  <si>
    <t>ｺﾛﾝﾋﾞｱ</t>
  </si>
  <si>
    <t>ﾁﾘｱｳﾄ</t>
  </si>
  <si>
    <t>CHILL OUT</t>
  </si>
  <si>
    <t>ｼｪﾙﾌﾞﾙｸﾞ</t>
  </si>
  <si>
    <t>ｶｯｻﾝﾄﾞﾗ</t>
  </si>
  <si>
    <t>ﾊﾞｯﾌｪﾗﾘｰ</t>
  </si>
  <si>
    <t>BAFERRARI</t>
  </si>
  <si>
    <t>ｵｰﾗﾀﾑ</t>
  </si>
  <si>
    <t>ﾎﾜｲﾄｻﾌﾟﾗｲｽﾞ</t>
  </si>
  <si>
    <t>WHITE SURPRISE</t>
  </si>
  <si>
    <t>ﾉﾗ</t>
  </si>
  <si>
    <t>ROSELILY NORA</t>
  </si>
  <si>
    <t>ﾏﾗ</t>
  </si>
  <si>
    <t>ROSELILY MARA</t>
  </si>
  <si>
    <t>ﾏﾙﾃﾛ</t>
  </si>
  <si>
    <t>MARTELLO</t>
  </si>
  <si>
    <t>ﾌﾞﾛﾑﾚｲ</t>
  </si>
  <si>
    <t>BROMLEY</t>
  </si>
  <si>
    <t>ｲｴﾛｰｳｨﾝ</t>
  </si>
  <si>
    <t>ｲｴﾛｰｽﾄﾗｲｸ</t>
  </si>
  <si>
    <t>YELLOW STRIKE</t>
  </si>
  <si>
    <t>ﾀﾗｺﾞﾅ</t>
  </si>
  <si>
    <t>ｾﾗﾉ</t>
  </si>
  <si>
    <t>ｻﾝﾃｨﾆ</t>
  </si>
  <si>
    <t>SANTINI</t>
  </si>
  <si>
    <t>ﾏﾆｻ</t>
  </si>
  <si>
    <t>ﾚｿﾄ</t>
  </si>
  <si>
    <t>ｺﾞｰﾙﾄﾞｼﾃｨ</t>
  </si>
  <si>
    <t>ﾀﾞﾌﾞﾘｰﾝ</t>
  </si>
  <si>
    <t>DOUBLEEN</t>
  </si>
  <si>
    <t>ｺﾝｶﾄﾞｰﾙ</t>
  </si>
  <si>
    <t>ｶﾃｨｰﾅ</t>
  </si>
  <si>
    <t>ﾋﾞｯｸﾞﾌﾞﾗｻﾞｰ</t>
  </si>
  <si>
    <t>ﾋﾞﾊﾞﾘｰﾋﾙｽﾞ</t>
  </si>
  <si>
    <t>ﾍﾞﾗﾄﾞﾝﾅ</t>
  </si>
  <si>
    <t>ﾊﾞﾙﾀ</t>
  </si>
  <si>
    <t>BARUTA</t>
  </si>
  <si>
    <t>ﾐｽﾀｰｷｬｽ</t>
  </si>
  <si>
    <t>ｺｺｻ</t>
  </si>
  <si>
    <t>ｵﾙﾒｱ</t>
  </si>
  <si>
    <t>ORMEA</t>
  </si>
  <si>
    <t>ﾓｰﾀｳﾝ</t>
  </si>
  <si>
    <t>MOTOWN</t>
  </si>
  <si>
    <t>ｱｲｽｷｭｰﾌﾞ</t>
  </si>
  <si>
    <t>ICE CUBE</t>
  </si>
  <si>
    <t>ﾌｫｰｴﾊﾞｰ</t>
  </si>
  <si>
    <t>FOREVER</t>
  </si>
  <si>
    <t>ﾃﾞﾙﾌｨﾆ</t>
  </si>
  <si>
    <t>DELFINI</t>
  </si>
  <si>
    <t>ﾛﾊﾞｰﾄｸﾞﾘｰｽﾊﾞｯﾊ</t>
  </si>
  <si>
    <t>ﾆﾝﾌ</t>
  </si>
  <si>
    <t>ﾐｽﾀｰｼﾞｮﾌﾞ</t>
  </si>
  <si>
    <t>ｲﾝﾍﾞｰｼｮﾝ</t>
  </si>
  <si>
    <t>ﾌﾘｿﾞｰ</t>
  </si>
  <si>
    <t>ﾌﾗｯｼｭﾎﾟｲﾝﾄ</t>
  </si>
  <si>
    <t>ｷｬﾝﾃﾞｨｸﾗﾌﾞ</t>
  </si>
  <si>
    <t>ﾋﾞﾊﾞﾘｰﾄﾞﾘｰﾑ</t>
  </si>
  <si>
    <t>ｱﾅｽﾀｼｱ</t>
  </si>
  <si>
    <t>ANASTASIA</t>
  </si>
  <si>
    <t>ALUSTA</t>
  </si>
  <si>
    <t>ﾋﾞｻﾍﾞﾙｻ</t>
  </si>
  <si>
    <t>ｾﾝｼ</t>
  </si>
  <si>
    <t>SENSI</t>
  </si>
  <si>
    <t>ﾛﾋﾞｰﾅ</t>
  </si>
  <si>
    <t>ﾚｯﾄﾞﾓｰﾆﾝｸﾞ</t>
  </si>
  <si>
    <t>ﾌﾟﾛﾌﾝﾄﾞ</t>
  </si>
  <si>
    <t>PROFUNDO</t>
  </si>
  <si>
    <t>ﾋﾟﾝｸﾏｼﾞｯｸ</t>
  </si>
  <si>
    <t>PINK MAGIC</t>
  </si>
  <si>
    <t>ﾊﾟﾗｯﾂｫ</t>
  </si>
  <si>
    <t>PALAZZO</t>
  </si>
  <si>
    <t>ﾑｻｼ</t>
  </si>
  <si>
    <t>MUSASSI</t>
  </si>
  <si>
    <t>MISS FEYA</t>
  </si>
  <si>
    <t>ﾏｼｿﾞ</t>
  </si>
  <si>
    <t>MACIZO</t>
  </si>
  <si>
    <t>ﾄﾞﾅﾄ</t>
  </si>
  <si>
    <t>ｱﾏﾛｯｼ</t>
  </si>
  <si>
    <t>AMAROSSI</t>
  </si>
  <si>
    <t>ﾎﾞﾝﾋﾞﾆ</t>
  </si>
  <si>
    <t>ｳﾗﾝﾃﾞｨ</t>
  </si>
  <si>
    <t>ﾀｲﾑｿﾞｰﾝ</t>
  </si>
  <si>
    <t>ﾃｰﾌﾞﾙﾀﾞﾝｽ</t>
  </si>
  <si>
    <t>TABLEDANCE</t>
  </si>
  <si>
    <t>ﾚﾊﾞﾚｰｼｮﾝ</t>
  </si>
  <si>
    <t>REVELATION</t>
  </si>
  <si>
    <t>ﾋﾟﾝｸﾊﾟﾚｽ</t>
  </si>
  <si>
    <t>PINK PALACE</t>
  </si>
  <si>
    <t>ﾏｲｽ</t>
  </si>
  <si>
    <t>MYTH</t>
  </si>
  <si>
    <t>ｺﾝﾍﾟﾃｨｼｮﾝ</t>
  </si>
  <si>
    <t>COMPETITION</t>
  </si>
  <si>
    <t>ｻﾙﾀﾚﾛ</t>
  </si>
  <si>
    <t>ｵﾗﾆｱ</t>
  </si>
  <si>
    <t>ﾕｰﾄﾞｸｼｱ</t>
  </si>
  <si>
    <t>EUDOXIA</t>
  </si>
  <si>
    <t>CORCOVADO</t>
  </si>
  <si>
    <t>ｼﾞｭﾃﾞｨｽｻﾌｨｰﾅ</t>
  </si>
  <si>
    <t>ﾃﾞﾋﾞｰ</t>
  </si>
  <si>
    <t>ｼｮｯｷﾝｸﾞ</t>
  </si>
  <si>
    <t>ﾚｯﾄﾞﾀﾞｯﾁ</t>
  </si>
  <si>
    <t>ﾎｰﾗﾝﾄﾞﾞﾋﾞｭｰﾃｨ</t>
  </si>
  <si>
    <t>ｲｴﾛｰｽﾍﾟｰｽ</t>
  </si>
  <si>
    <t>YELLOW SPACE</t>
  </si>
  <si>
    <t>ｵﾚﾝｼﾞｽﾍﾟｰｽ</t>
  </si>
  <si>
    <t>ORANGE SPACE</t>
  </si>
  <si>
    <t>MISTER SANDMAN</t>
  </si>
  <si>
    <t>ｼｽﾀｰﾋﾟｽﾀﾁｪ</t>
  </si>
  <si>
    <t>MISTER PISTACHE</t>
  </si>
  <si>
    <t>ﾐｽﾍﾟｸﾘｴｰﾙ</t>
  </si>
  <si>
    <t>MISS PECULIAR</t>
  </si>
  <si>
    <t>ﾐｽﾊﾟｯﾁﾜｰｸ</t>
  </si>
  <si>
    <t>MISS PATCHWORK</t>
  </si>
  <si>
    <t>LESLIE WOODRIFF</t>
  </si>
  <si>
    <t>ﾗﾃﾓｰﾆﾝｸﾞ</t>
  </si>
  <si>
    <t>LATE MORNING</t>
  </si>
  <si>
    <t>ｺﾞｰﾙﾄﾞｸﾗｽ</t>
  </si>
  <si>
    <t>GOLD CLASS</t>
  </si>
  <si>
    <t>ﾌﾛｰﾚｲﾝｺｰﾈﾘｱ</t>
  </si>
  <si>
    <t>FRAULEIN CORNELIA</t>
  </si>
  <si>
    <t>ｴﾙｼﾌﾞ</t>
  </si>
  <si>
    <t>ELUSIVE</t>
  </si>
  <si>
    <t>ﾄﾞﾈｰｼｮﾝ</t>
  </si>
  <si>
    <t>DONACION</t>
  </si>
  <si>
    <t>DOLCE AND GABANNA</t>
  </si>
  <si>
    <t>ﾎﾜｲﾄﾄﾗｲｱﾝﾌ</t>
  </si>
  <si>
    <t>ﾎﾟｰﾗｰ</t>
  </si>
  <si>
    <t>POLAR</t>
  </si>
  <si>
    <t>GIZMO</t>
  </si>
  <si>
    <t>ﾌﾞﾗｲﾄﾀﾜｰ</t>
  </si>
  <si>
    <t>ﾄﾗｲｱﾝﾌｧﾀｰ</t>
  </si>
  <si>
    <t>ﾌﾟﾘﾝｽﾌﾟﾛﾐｽ</t>
  </si>
  <si>
    <t>PRINCE PROMISE</t>
  </si>
  <si>
    <t>ﾋﾟﾝｸﾍﾌﾞﾝ</t>
  </si>
  <si>
    <t>PINK HEAVEN</t>
  </si>
  <si>
    <t>ﾋﾟﾝｸﾌﾞﾘﾘｱﾝﾄ</t>
  </si>
  <si>
    <t>PINK BRILLIANT</t>
  </si>
  <si>
    <t>ﾎﾜｲﾄｼｰ</t>
  </si>
  <si>
    <t>WHITE SEA</t>
  </si>
  <si>
    <t>ﾎﾜｲﾄﾌﾟﾛﾐｽ</t>
  </si>
  <si>
    <t>WHITE PROMISE</t>
  </si>
  <si>
    <t>ﾎﾜｲﾄﾐﾗｸﾙ</t>
  </si>
  <si>
    <t>WHITE MIRACLE</t>
  </si>
  <si>
    <t>ﾎﾜｲﾄﾍﾌﾞﾝ</t>
  </si>
  <si>
    <t>ﾎﾜｲﾄﾌｫｯｸｽ</t>
  </si>
  <si>
    <t>ﾎﾜｲﾄｱﾒﾘｶﾝ</t>
  </si>
  <si>
    <t>ｳｫｯﾁｱｯﾌﾟ</t>
  </si>
  <si>
    <t>WATCH UP</t>
  </si>
  <si>
    <t>ｲﾘｭｰｼﾌﾞ</t>
  </si>
  <si>
    <t>ILLUSIVE</t>
  </si>
  <si>
    <t>ｱｲｽﾀﾜｰ</t>
  </si>
  <si>
    <t>ICE TOWER</t>
  </si>
  <si>
    <t>ﾋﾞｯｸﾀﾜｰ</t>
  </si>
  <si>
    <t>BIG TOWER</t>
  </si>
  <si>
    <t>ﾎﾜｲﾄﾌﾟﾚｾﾞﾝﾄ</t>
  </si>
  <si>
    <t>WHITE PRESENT</t>
  </si>
  <si>
    <t>ﾏﾙｺﾞﾝｱﾙｳﾞｨﾌﾛｰﾗﾑ</t>
  </si>
  <si>
    <t>MARTAGON ALBIFLORUM</t>
  </si>
  <si>
    <t>ﾂｲﾝｸﾞﾀｳｴﾝｽ</t>
  </si>
  <si>
    <t>TSINGTAUENSE</t>
  </si>
  <si>
    <t>ｻﾆｰﾓｰﾆﾝｸﾞ</t>
  </si>
  <si>
    <t>ｽﾍﾟｼｵｻﾑｱﾙﾊﾞﾑ</t>
  </si>
  <si>
    <t>ﾛｼｱﾝﾓｰﾆﾝｸﾞ</t>
  </si>
  <si>
    <t>ﾛｰｽﾞｱｰｷﾌｫｯｸｽ</t>
  </si>
  <si>
    <t>ROSE ARCH FOX</t>
  </si>
  <si>
    <t>ﾌﾟﾐﾗﾑ</t>
  </si>
  <si>
    <t>ﾊﾟﾗﾀﾞﾘﾅﾑ</t>
  </si>
  <si>
    <t>ﾐｾｽ ﾛｰﾊﾞｯｸﾊｳｽ</t>
  </si>
  <si>
    <t>ﾏﾙﾀｺﾞﾝｱﾙﾊﾞﾑ</t>
  </si>
  <si>
    <t>ﾏﾙﾀｺﾞﾝ</t>
  </si>
  <si>
    <t>ﾏﾆﾄﾊﾞﾓｰﾆﾝｸﾞ</t>
  </si>
  <si>
    <t>ﾗｲﾋﾄﾘｰﾆ</t>
  </si>
  <si>
    <t>ﾗﾝｺﾝｸﾞﾝｽ</t>
  </si>
  <si>
    <t>LANKONGENSE</t>
  </si>
  <si>
    <t>ｸｼﾏﾔ</t>
  </si>
  <si>
    <t>KUSHI MAYA</t>
  </si>
  <si>
    <t>ﾌﾛｰﾚﾌﾟﾚﾉ</t>
  </si>
  <si>
    <t>CANDIDUM</t>
  </si>
  <si>
    <t>ONBEK</t>
  </si>
  <si>
    <t>ｶﾛﾘｰﾅ</t>
  </si>
  <si>
    <t>ROSELILY CAROLINA DL044040</t>
  </si>
  <si>
    <t>O-A</t>
  </si>
  <si>
    <t>ｻﾆｰｸﾗｳﾝ</t>
  </si>
  <si>
    <t>SUNNY CROWN</t>
  </si>
  <si>
    <t>ﾌｧｰｽﾄｸﾗｳﾝ</t>
  </si>
  <si>
    <t>FIRST CROWN</t>
  </si>
  <si>
    <t>ﾈﾊﾟﾚﾝｽ</t>
  </si>
  <si>
    <t>mart</t>
  </si>
  <si>
    <t>ﾃﾗｽｼﾃｨｰ</t>
  </si>
  <si>
    <t>TERRACE CITY</t>
  </si>
  <si>
    <t>ｽﾗﾃｽﾓｰﾆﾝｸﾞ</t>
  </si>
  <si>
    <t>SLATE'S MORNING</t>
  </si>
  <si>
    <t>ｽｶｰﾚｯﾄﾓｰﾆﾝｸﾞ</t>
  </si>
  <si>
    <t>SCARLET MORNING</t>
  </si>
  <si>
    <t>ﾋﾟﾝｸﾓｰﾆﾝｸﾞ</t>
  </si>
  <si>
    <t>PINK MORNING</t>
  </si>
  <si>
    <t>ﾍﾟﾊﾟｰﾄﾞｺﾞｰﾙﾄﾞ</t>
  </si>
  <si>
    <t>PEPPARD GOLD</t>
  </si>
  <si>
    <t>MAROON KING</t>
  </si>
  <si>
    <t>ｷﾞﾆｱｺﾞｰﾙﾄﾞ</t>
  </si>
  <si>
    <t>GUINEA GOLD</t>
  </si>
  <si>
    <t>ｹﾞｲﾊﾞｰﾄﾞ</t>
  </si>
  <si>
    <t>GAYBIRD</t>
  </si>
  <si>
    <t>ﾌｪｱﾘｰﾓｰﾆﾝｸﾞ</t>
  </si>
  <si>
    <t>FAIRY MORNING</t>
  </si>
  <si>
    <t>CHAMELEON</t>
  </si>
  <si>
    <t>ｲｴﾛｰﾌﾟﾗﾈｯﾄ</t>
  </si>
  <si>
    <t>YELLOW PLANET</t>
  </si>
  <si>
    <t>ﾎﾜｲﾄﾌﾟﾗﾈｯﾄ</t>
  </si>
  <si>
    <t>WHITE PLANET</t>
  </si>
  <si>
    <t>ﾗｲｼﾞﾝｸﾞﾑｰﾝ</t>
  </si>
  <si>
    <t>RISING MOON</t>
  </si>
  <si>
    <t>ﾋﾟﾝｸﾌﾟﾗﾈｯﾄ</t>
  </si>
  <si>
    <t>PINK PLANET</t>
  </si>
  <si>
    <t>ﾊﾟｯｼｮﾝﾑｰﾝ</t>
  </si>
  <si>
    <t>PASSION MOON</t>
  </si>
  <si>
    <t>ｵﾚﾝｼﾞﾌﾟﾗﾈｯﾄ</t>
  </si>
  <si>
    <t>ORANGE PLANET</t>
  </si>
  <si>
    <t>ｲｰｽﾀﾝﾑｰﾝ</t>
  </si>
  <si>
    <t>EASTERN MOON</t>
  </si>
  <si>
    <t>ﾘｰｶﾞﾙｱﾙﾊﾞﾑ</t>
  </si>
  <si>
    <t>ﾘｰｶﾞﾙ</t>
  </si>
  <si>
    <t>ﾋﾟﾝｸﾊﾟｰﾌｪｸｼｮﾝ</t>
  </si>
  <si>
    <t>ﾍﾝﾘｰ</t>
  </si>
  <si>
    <t>ｺﾞｰﾙﾃﾞﾝｽﾌﾟﾚﾝﾀﾞｰ</t>
  </si>
  <si>
    <t>ｱﾌﾘｶﾝｸｨｰﾝ</t>
  </si>
  <si>
    <t>-</t>
    <phoneticPr fontId="1"/>
  </si>
  <si>
    <t>-</t>
    <phoneticPr fontId="1"/>
  </si>
  <si>
    <t>オランダ産百合栽培面積表　合計表　2013</t>
    <rPh sb="4" eb="5">
      <t>サン</t>
    </rPh>
    <rPh sb="5" eb="7">
      <t>ユリ</t>
    </rPh>
    <rPh sb="7" eb="9">
      <t>サイバイ</t>
    </rPh>
    <rPh sb="9" eb="11">
      <t>メンセキ</t>
    </rPh>
    <rPh sb="11" eb="12">
      <t>ヒョウ</t>
    </rPh>
    <rPh sb="13" eb="15">
      <t>ゴウケイ</t>
    </rPh>
    <rPh sb="15" eb="16">
      <t>ヒョウ</t>
    </rPh>
    <phoneticPr fontId="1"/>
  </si>
  <si>
    <t>crop 2012</t>
    <phoneticPr fontId="1"/>
  </si>
  <si>
    <t>crop 2013</t>
    <phoneticPr fontId="1"/>
  </si>
  <si>
    <t>2013(速報値)</t>
    <rPh sb="5" eb="8">
      <t>ソクホウチ</t>
    </rPh>
    <phoneticPr fontId="1"/>
  </si>
  <si>
    <t>オランダ産百合栽培面積表　品目別　2013</t>
    <rPh sb="4" eb="5">
      <t>サン</t>
    </rPh>
    <rPh sb="5" eb="7">
      <t>ユリ</t>
    </rPh>
    <rPh sb="7" eb="9">
      <t>サイバイ</t>
    </rPh>
    <rPh sb="9" eb="11">
      <t>メンセキ</t>
    </rPh>
    <rPh sb="11" eb="12">
      <t>ヒョウ</t>
    </rPh>
    <rPh sb="13" eb="15">
      <t>ヒンモク</t>
    </rPh>
    <rPh sb="15" eb="16">
      <t>ベツ</t>
    </rPh>
    <phoneticPr fontId="1"/>
  </si>
  <si>
    <t>cream/orange</t>
    <phoneticPr fontId="1"/>
  </si>
  <si>
    <t>2N+開花球</t>
    <phoneticPr fontId="1"/>
  </si>
  <si>
    <t>２０１２（確定値）</t>
    <rPh sb="5" eb="8">
      <t>カクテイチ</t>
    </rPh>
    <phoneticPr fontId="1"/>
  </si>
  <si>
    <t>２０１３（速報値）</t>
    <rPh sb="5" eb="7">
      <t>ソクホウ</t>
    </rPh>
    <phoneticPr fontId="1"/>
  </si>
  <si>
    <t>＊各年の速報値と確定値の差が大きすぎるのでその差も示しました。</t>
    <rPh sb="1" eb="3">
      <t>カクトシ</t>
    </rPh>
    <rPh sb="4" eb="7">
      <t>ソクホウチ</t>
    </rPh>
    <rPh sb="8" eb="11">
      <t>カクテイチ</t>
    </rPh>
    <rPh sb="12" eb="13">
      <t>サ</t>
    </rPh>
    <rPh sb="14" eb="15">
      <t>オオ</t>
    </rPh>
    <rPh sb="23" eb="24">
      <t>サ</t>
    </rPh>
    <rPh sb="25" eb="26">
      <t>シメ</t>
    </rPh>
    <phoneticPr fontId="1"/>
  </si>
  <si>
    <t>lilium crop 13 NL acreage</t>
    <phoneticPr fontId="1"/>
  </si>
  <si>
    <t>色不明</t>
    <rPh sb="0" eb="1">
      <t>イロ</t>
    </rPh>
    <rPh sb="1" eb="3">
      <t>フメイ</t>
    </rPh>
    <phoneticPr fontId="1"/>
  </si>
  <si>
    <t>色不明　Total</t>
    <rPh sb="0" eb="1">
      <t>イロ</t>
    </rPh>
    <rPh sb="1" eb="3">
      <t>フメイ</t>
    </rPh>
    <phoneticPr fontId="1"/>
  </si>
  <si>
    <t>2013年産オランダ産百合球根栽培面積表</t>
    <rPh sb="4" eb="6">
      <t>ネンサン</t>
    </rPh>
    <rPh sb="10" eb="11">
      <t>サン</t>
    </rPh>
    <rPh sb="11" eb="13">
      <t>ユリ</t>
    </rPh>
    <rPh sb="13" eb="15">
      <t>キュウコン</t>
    </rPh>
    <rPh sb="15" eb="17">
      <t>サイバイ</t>
    </rPh>
    <rPh sb="17" eb="19">
      <t>メンセキ</t>
    </rPh>
    <rPh sb="19" eb="20">
      <t>ヒョウ</t>
    </rPh>
    <phoneticPr fontId="1"/>
  </si>
  <si>
    <t>ｱｰﾘﾝﾄﾝ</t>
    <phoneticPr fontId="1"/>
  </si>
  <si>
    <t>ﾌﾚﾎﾞｿﾌﾟﾗｲｽﾞ</t>
    <phoneticPr fontId="1"/>
  </si>
  <si>
    <t>ﾀｲｶﾞｰﾍﾞｲﾋﾞｰ</t>
    <phoneticPr fontId="1"/>
  </si>
  <si>
    <t>ﾊﾟｰﾙｽﾃｰｼｰ</t>
    <phoneticPr fontId="1"/>
  </si>
  <si>
    <t>ｷﾞﾗﾌｨ</t>
    <phoneticPr fontId="1"/>
  </si>
  <si>
    <t>ﾂｰｻﾑ</t>
    <phoneticPr fontId="1"/>
  </si>
  <si>
    <t>ｼﾋﾟｵｰﾈ</t>
    <phoneticPr fontId="1"/>
  </si>
  <si>
    <t>red</t>
    <phoneticPr fontId="1"/>
  </si>
  <si>
    <t>ﾁｬﾝﾋﾟｵﾝﾀﾞｲﾔﾓﾝﾄﾞ</t>
    <phoneticPr fontId="1"/>
  </si>
  <si>
    <t>ﾋﾞﾍﾞﾝﾃﾞｨ</t>
    <phoneticPr fontId="1"/>
  </si>
  <si>
    <t>ﾊﾟｯｿﾘｰﾆ</t>
    <phoneticPr fontId="1"/>
  </si>
  <si>
    <t>ﾗﾊﾞﾝﾄﾞｩ</t>
    <phoneticPr fontId="1"/>
  </si>
  <si>
    <t>ﾛﾝｼｬﾝ</t>
    <phoneticPr fontId="1"/>
  </si>
  <si>
    <t>ﾚｲﾖ</t>
    <phoneticPr fontId="1"/>
  </si>
  <si>
    <t>ﾊﾞﾝｸｰﾊﾞｰ</t>
    <phoneticPr fontId="1"/>
  </si>
  <si>
    <t>ｺｰﾙﾄﾞﾌﾟﾚｲ</t>
    <phoneticPr fontId="1"/>
  </si>
  <si>
    <t>ﾌｪﾚｰﾛ</t>
    <phoneticPr fontId="1"/>
  </si>
  <si>
    <t>ﾄﾞﾙﾁｪｱﾝﾄﾞｶﾞｯﾊﾞｰﾅ</t>
    <phoneticPr fontId="1"/>
  </si>
  <si>
    <t>ﾐｽﾌｪﾔ</t>
    <phoneticPr fontId="1"/>
  </si>
  <si>
    <t>ｱﾙｽﾀ</t>
    <phoneticPr fontId="1"/>
  </si>
  <si>
    <t>ﾚｽﾘｰｳｯﾄﾞﾘｰﾌ</t>
    <phoneticPr fontId="1"/>
  </si>
  <si>
    <t>ｺﾙｺﾊﾞｰﾄﾞ</t>
    <phoneticPr fontId="1"/>
  </si>
  <si>
    <t>ﾐｽﾀｰｻﾝﾄﾞﾏﾝ</t>
    <phoneticPr fontId="1"/>
  </si>
  <si>
    <t>ｷﾞｽﾞﾓ</t>
    <phoneticPr fontId="1"/>
  </si>
  <si>
    <t>ｷｬﾒﾚｵﾝ</t>
    <phoneticPr fontId="1"/>
  </si>
  <si>
    <t>ﾏﾙｰﾝｷﾝｸﾞ</t>
    <phoneticPr fontId="1"/>
  </si>
  <si>
    <t>ｶﾝﾃﾞｨﾀﾞﾑ</t>
    <phoneticPr fontId="1"/>
  </si>
  <si>
    <t>PRIME ICE</t>
  </si>
  <si>
    <t>ﾌﾟﾗｲﾑアイス</t>
  </si>
  <si>
    <t>-</t>
    <phoneticPr fontId="1"/>
  </si>
  <si>
    <t>速報値・確定値
増減(%)</t>
    <rPh sb="0" eb="3">
      <t>ソクホウチ</t>
    </rPh>
    <rPh sb="4" eb="7">
      <t>カクテイチ</t>
    </rPh>
    <rPh sb="8" eb="10">
      <t>ゾウゲン</t>
    </rPh>
    <phoneticPr fontId="1"/>
  </si>
  <si>
    <t>OT Yellow, White/Yellow Total</t>
    <phoneticPr fontId="1"/>
  </si>
  <si>
    <t>OT White total</t>
    <phoneticPr fontId="1"/>
  </si>
  <si>
    <t>OT Pink Total</t>
    <phoneticPr fontId="1"/>
  </si>
  <si>
    <t>Orange</t>
    <phoneticPr fontId="1"/>
  </si>
  <si>
    <t>ｵﾚﾝｼﾞ</t>
    <phoneticPr fontId="1"/>
  </si>
  <si>
    <t>OT Orange Total</t>
    <phoneticPr fontId="1"/>
  </si>
  <si>
    <t>＊2012速報値・確定値ともに、2Ｎリン片養成+開花球+2Ｎ養成球（開花球の意）の合算面積。</t>
    <rPh sb="5" eb="8">
      <t>ソクホウチ</t>
    </rPh>
    <rPh sb="9" eb="12">
      <t>カクテイチ</t>
    </rPh>
    <rPh sb="24" eb="26">
      <t>カイカ</t>
    </rPh>
    <rPh sb="26" eb="27">
      <t>キュウ</t>
    </rPh>
    <rPh sb="30" eb="32">
      <t>ヨウセイ</t>
    </rPh>
    <rPh sb="32" eb="33">
      <t>キュウ</t>
    </rPh>
    <rPh sb="34" eb="36">
      <t>カイカ</t>
    </rPh>
    <rPh sb="36" eb="37">
      <t>キュウ</t>
    </rPh>
    <rPh sb="38" eb="39">
      <t>イ</t>
    </rPh>
    <rPh sb="41" eb="43">
      <t>ガッサン</t>
    </rPh>
    <rPh sb="43" eb="45">
      <t>メンセキ</t>
    </rPh>
    <phoneticPr fontId="1"/>
  </si>
  <si>
    <t>＊2012/2013の比較は2Ｎリン片養成球を含めた開花球で増減比較をしている。（2012確定値/2013速報値比較）</t>
    <rPh sb="11" eb="13">
      <t>ヒカク</t>
    </rPh>
    <rPh sb="18" eb="19">
      <t>ヘン</t>
    </rPh>
    <rPh sb="19" eb="21">
      <t>ヨウセイ</t>
    </rPh>
    <rPh sb="21" eb="22">
      <t>キュウ</t>
    </rPh>
    <rPh sb="23" eb="24">
      <t>フク</t>
    </rPh>
    <rPh sb="26" eb="28">
      <t>カイカ</t>
    </rPh>
    <rPh sb="28" eb="29">
      <t>キュウ</t>
    </rPh>
    <rPh sb="30" eb="32">
      <t>ゾウゲン</t>
    </rPh>
    <rPh sb="32" eb="34">
      <t>ヒカク</t>
    </rPh>
    <rPh sb="45" eb="48">
      <t>カクテイチ</t>
    </rPh>
    <rPh sb="53" eb="56">
      <t>ソクホウチ</t>
    </rPh>
    <rPh sb="56" eb="58">
      <t>ヒカク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</si>
</sst>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0_);[Red]\(0.00\)"/>
    <numFmt numFmtId="177" formatCode="0.00_ ;[Red]\-0.00\ "/>
    <numFmt numFmtId="178" formatCode="#,##0.00_ "/>
    <numFmt numFmtId="179" formatCode="[$-411]ggge&quot;年&quot;m&quot;月&quot;d&quot;日&quot;;@"/>
    <numFmt numFmtId="180" formatCode="#,##0.0_ "/>
    <numFmt numFmtId="181" formatCode="#,##0_ "/>
    <numFmt numFmtId="182" formatCode="0.0_ ;[Red]\-0.0\ "/>
    <numFmt numFmtId="183" formatCode="#,##0.00_ ;[Red]\-#,##0.00\ "/>
    <numFmt numFmtId="184" formatCode="\(###.0%\)"/>
    <numFmt numFmtId="185" formatCode="0.00_ "/>
  </numFmts>
  <fonts count="2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TheSansOffice"/>
      <family val="2"/>
    </font>
    <font>
      <sz val="10"/>
      <color indexed="8"/>
      <name val="Arial"/>
      <family val="2"/>
    </font>
    <font>
      <b/>
      <sz val="20"/>
      <name val="MS UI Gothic"/>
      <family val="3"/>
      <charset val="128"/>
    </font>
    <font>
      <sz val="11"/>
      <color indexed="8"/>
      <name val="MS UI Gothic"/>
      <family val="3"/>
      <charset val="128"/>
    </font>
    <font>
      <sz val="11"/>
      <name val="MS UI Gothic"/>
      <family val="3"/>
      <charset val="128"/>
    </font>
    <font>
      <b/>
      <sz val="14"/>
      <color indexed="8"/>
      <name val="MS UI Gothic"/>
      <family val="3"/>
      <charset val="128"/>
    </font>
    <font>
      <b/>
      <sz val="12"/>
      <color indexed="8"/>
      <name val="MS UI Gothic"/>
      <family val="3"/>
      <charset val="128"/>
    </font>
    <font>
      <b/>
      <sz val="11"/>
      <color indexed="8"/>
      <name val="MS UI Gothic"/>
      <family val="3"/>
      <charset val="128"/>
    </font>
    <font>
      <b/>
      <sz val="11"/>
      <name val="MS UI Gothic"/>
      <family val="3"/>
      <charset val="128"/>
    </font>
    <font>
      <b/>
      <sz val="10"/>
      <color indexed="8"/>
      <name val="MS UI Gothic"/>
      <family val="3"/>
      <charset val="128"/>
    </font>
    <font>
      <sz val="14"/>
      <color indexed="8"/>
      <name val="MS UI Gothic"/>
      <family val="3"/>
      <charset val="128"/>
    </font>
    <font>
      <sz val="14"/>
      <name val="MS UI Gothic"/>
      <family val="3"/>
      <charset val="128"/>
    </font>
    <font>
      <b/>
      <sz val="12"/>
      <name val="MS UI Gothic"/>
      <family val="3"/>
      <charset val="128"/>
    </font>
    <font>
      <b/>
      <sz val="11"/>
      <color indexed="9"/>
      <name val="MS UI Gothic"/>
      <family val="3"/>
      <charset val="128"/>
    </font>
    <font>
      <sz val="10"/>
      <name val="MS UI Gothic"/>
      <family val="3"/>
      <charset val="128"/>
    </font>
    <font>
      <b/>
      <sz val="11"/>
      <color theme="0"/>
      <name val="MS UI Gothic"/>
      <family val="3"/>
      <charset val="128"/>
    </font>
    <font>
      <sz val="11"/>
      <name val="ＭＳ Ｐゴシック"/>
      <family val="3"/>
      <charset val="128"/>
    </font>
    <font>
      <sz val="9"/>
      <name val="MS UI Gothic"/>
      <family val="3"/>
      <charset val="128"/>
    </font>
    <font>
      <b/>
      <sz val="9"/>
      <name val="MS UI Gothic"/>
      <family val="3"/>
      <charset val="128"/>
    </font>
    <font>
      <sz val="9"/>
      <color indexed="8"/>
      <name val="MS UI Gothic"/>
      <family val="3"/>
      <charset val="128"/>
    </font>
    <font>
      <sz val="9"/>
      <color theme="0"/>
      <name val="MS UI Gothic"/>
      <family val="3"/>
      <charset val="128"/>
    </font>
    <font>
      <sz val="11"/>
      <color theme="0"/>
      <name val="MS UI Gothic"/>
      <family val="3"/>
      <charset val="128"/>
    </font>
    <font>
      <sz val="11"/>
      <color theme="1"/>
      <name val="ＭＳ Ｐゴシック"/>
      <family val="2"/>
      <scheme val="minor"/>
    </font>
    <font>
      <sz val="7"/>
      <name val="MS UI Gothic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/>
    <xf numFmtId="0" fontId="3" fillId="0" borderId="0"/>
    <xf numFmtId="0" fontId="2" fillId="0" borderId="0"/>
    <xf numFmtId="38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24" fillId="0" borderId="0"/>
  </cellStyleXfs>
  <cellXfs count="477">
    <xf numFmtId="0" fontId="0" fillId="0" borderId="0" xfId="0">
      <alignment vertical="center"/>
    </xf>
    <xf numFmtId="0" fontId="6" fillId="0" borderId="0" xfId="0" applyNumberFormat="1" applyFont="1">
      <alignment vertical="center"/>
    </xf>
    <xf numFmtId="177" fontId="6" fillId="0" borderId="0" xfId="0" applyNumberFormat="1" applyFont="1">
      <alignment vertical="center"/>
    </xf>
    <xf numFmtId="0" fontId="5" fillId="0" borderId="0" xfId="0" applyFont="1">
      <alignment vertical="center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right" wrapText="1"/>
    </xf>
    <xf numFmtId="177" fontId="6" fillId="0" borderId="0" xfId="0" applyNumberFormat="1" applyFont="1" applyBorder="1" applyProtection="1">
      <alignment vertical="center"/>
      <protection locked="0"/>
    </xf>
    <xf numFmtId="0" fontId="7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right" wrapText="1"/>
    </xf>
    <xf numFmtId="177" fontId="6" fillId="0" borderId="0" xfId="0" applyNumberFormat="1" applyFont="1" applyBorder="1">
      <alignment vertical="center"/>
    </xf>
    <xf numFmtId="0" fontId="6" fillId="0" borderId="0" xfId="0" applyNumberFormat="1" applyFont="1" applyBorder="1">
      <alignment vertical="center"/>
    </xf>
    <xf numFmtId="0" fontId="5" fillId="0" borderId="1" xfId="0" applyNumberFormat="1" applyFont="1" applyBorder="1" applyAlignment="1">
      <alignment horizontal="right" wrapText="1"/>
    </xf>
    <xf numFmtId="0" fontId="6" fillId="0" borderId="0" xfId="0" applyNumberFormat="1" applyFont="1" applyBorder="1" applyProtection="1">
      <alignment vertical="center"/>
      <protection locked="0"/>
    </xf>
    <xf numFmtId="0" fontId="5" fillId="0" borderId="4" xfId="0" applyNumberFormat="1" applyFont="1" applyBorder="1" applyAlignment="1" applyProtection="1">
      <alignment horizontal="left" wrapText="1"/>
      <protection locked="0"/>
    </xf>
    <xf numFmtId="0" fontId="5" fillId="0" borderId="3" xfId="0" applyNumberFormat="1" applyFont="1" applyBorder="1" applyAlignment="1" applyProtection="1">
      <alignment horizontal="left" wrapText="1"/>
      <protection locked="0"/>
    </xf>
    <xf numFmtId="0" fontId="5" fillId="0" borderId="4" xfId="0" applyFont="1" applyFill="1" applyBorder="1" applyAlignment="1">
      <alignment wrapText="1"/>
    </xf>
    <xf numFmtId="0" fontId="6" fillId="0" borderId="0" xfId="0" applyFont="1">
      <alignment vertical="center"/>
    </xf>
    <xf numFmtId="0" fontId="5" fillId="0" borderId="4" xfId="0" applyNumberFormat="1" applyFont="1" applyBorder="1" applyAlignment="1">
      <alignment horizontal="left" wrapText="1"/>
    </xf>
    <xf numFmtId="0" fontId="6" fillId="0" borderId="0" xfId="3" applyFont="1" applyBorder="1" applyAlignment="1" applyProtection="1">
      <protection locked="0"/>
    </xf>
    <xf numFmtId="14" fontId="6" fillId="0" borderId="0" xfId="0" applyNumberFormat="1" applyFont="1" applyAlignment="1">
      <alignment horizontal="left" vertical="center" shrinkToFit="1"/>
    </xf>
    <xf numFmtId="0" fontId="4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7" fillId="0" borderId="0" xfId="0" applyNumberFormat="1" applyFont="1" applyBorder="1" applyAlignment="1">
      <alignment horizontal="left" shrinkToFit="1"/>
    </xf>
    <xf numFmtId="0" fontId="9" fillId="3" borderId="2" xfId="0" applyNumberFormat="1" applyFont="1" applyFill="1" applyBorder="1" applyAlignment="1">
      <alignment horizontal="left" shrinkToFit="1"/>
    </xf>
    <xf numFmtId="0" fontId="5" fillId="0" borderId="0" xfId="3" applyFont="1" applyFill="1" applyBorder="1" applyAlignment="1" applyProtection="1">
      <alignment horizontal="left" shrinkToFit="1"/>
      <protection locked="0"/>
    </xf>
    <xf numFmtId="0" fontId="6" fillId="0" borderId="0" xfId="0" applyFont="1" applyAlignment="1">
      <alignment horizontal="left" vertical="center" shrinkToFit="1"/>
    </xf>
    <xf numFmtId="0" fontId="6" fillId="0" borderId="0" xfId="0" applyNumberFormat="1" applyFont="1" applyBorder="1" applyAlignment="1"/>
    <xf numFmtId="0" fontId="6" fillId="0" borderId="0" xfId="0" applyNumberFormat="1" applyFont="1" applyBorder="1" applyAlignment="1" applyProtection="1">
      <protection locked="0"/>
    </xf>
    <xf numFmtId="0" fontId="5" fillId="0" borderId="0" xfId="0" applyFont="1" applyAlignment="1"/>
    <xf numFmtId="0" fontId="6" fillId="0" borderId="3" xfId="3" applyFont="1" applyBorder="1" applyProtection="1">
      <protection locked="0"/>
    </xf>
    <xf numFmtId="0" fontId="6" fillId="0" borderId="1" xfId="3" applyFont="1" applyBorder="1" applyProtection="1">
      <protection locked="0"/>
    </xf>
    <xf numFmtId="0" fontId="6" fillId="0" borderId="4" xfId="3" applyFont="1" applyBorder="1" applyAlignment="1" applyProtection="1">
      <protection locked="0"/>
    </xf>
    <xf numFmtId="0" fontId="6" fillId="0" borderId="4" xfId="0" applyNumberFormat="1" applyFont="1" applyBorder="1" applyAlignment="1" applyProtection="1">
      <protection locked="0"/>
    </xf>
    <xf numFmtId="0" fontId="6" fillId="0" borderId="0" xfId="0" applyNumberFormat="1" applyFont="1" applyAlignment="1">
      <alignment horizontal="center" vertical="center" shrinkToFit="1"/>
    </xf>
    <xf numFmtId="0" fontId="5" fillId="0" borderId="0" xfId="0" applyFont="1" applyFill="1" applyBorder="1" applyAlignment="1">
      <alignment horizontal="center" shrinkToFit="1"/>
    </xf>
    <xf numFmtId="0" fontId="6" fillId="0" borderId="0" xfId="3" applyFont="1" applyBorder="1" applyAlignment="1" applyProtection="1">
      <alignment horizontal="center" shrinkToFit="1"/>
      <protection locked="0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Fill="1" applyBorder="1" applyAlignment="1"/>
    <xf numFmtId="0" fontId="5" fillId="0" borderId="20" xfId="0" applyNumberFormat="1" applyFont="1" applyBorder="1" applyAlignment="1">
      <alignment horizontal="right" wrapText="1"/>
    </xf>
    <xf numFmtId="4" fontId="5" fillId="0" borderId="22" xfId="0" applyNumberFormat="1" applyFont="1" applyFill="1" applyBorder="1" applyAlignment="1">
      <alignment horizontal="right"/>
    </xf>
    <xf numFmtId="0" fontId="5" fillId="0" borderId="25" xfId="0" applyNumberFormat="1" applyFont="1" applyBorder="1" applyAlignment="1">
      <alignment horizontal="right" wrapText="1"/>
    </xf>
    <xf numFmtId="0" fontId="5" fillId="0" borderId="27" xfId="0" applyNumberFormat="1" applyFont="1" applyBorder="1" applyAlignment="1">
      <alignment horizontal="right" wrapText="1"/>
    </xf>
    <xf numFmtId="4" fontId="5" fillId="0" borderId="26" xfId="0" applyNumberFormat="1" applyFont="1" applyFill="1" applyBorder="1" applyAlignment="1">
      <alignment horizontal="right"/>
    </xf>
    <xf numFmtId="0" fontId="6" fillId="0" borderId="30" xfId="0" applyFont="1" applyBorder="1" applyAlignment="1"/>
    <xf numFmtId="0" fontId="6" fillId="0" borderId="4" xfId="0" applyFont="1" applyBorder="1" applyAlignment="1"/>
    <xf numFmtId="0" fontId="6" fillId="0" borderId="7" xfId="0" applyFont="1" applyBorder="1" applyAlignment="1"/>
    <xf numFmtId="0" fontId="6" fillId="0" borderId="22" xfId="0" applyFont="1" applyBorder="1" applyAlignment="1"/>
    <xf numFmtId="0" fontId="5" fillId="0" borderId="22" xfId="0" applyNumberFormat="1" applyFont="1" applyBorder="1" applyAlignment="1">
      <alignment horizontal="left" shrinkToFit="1"/>
    </xf>
    <xf numFmtId="0" fontId="5" fillId="0" borderId="22" xfId="3" applyFont="1" applyFill="1" applyBorder="1" applyAlignment="1" applyProtection="1">
      <alignment horizontal="left" shrinkToFit="1"/>
      <protection locked="0"/>
    </xf>
    <xf numFmtId="0" fontId="5" fillId="0" borderId="22" xfId="0" applyFont="1" applyFill="1" applyBorder="1" applyAlignment="1">
      <alignment horizontal="left" shrinkToFit="1"/>
    </xf>
    <xf numFmtId="0" fontId="5" fillId="0" borderId="22" xfId="0" applyFont="1" applyFill="1" applyBorder="1" applyAlignment="1">
      <alignment horizontal="left"/>
    </xf>
    <xf numFmtId="0" fontId="5" fillId="0" borderId="4" xfId="0" applyNumberFormat="1" applyFont="1" applyBorder="1" applyAlignment="1">
      <alignment horizontal="center" shrinkToFit="1"/>
    </xf>
    <xf numFmtId="0" fontId="5" fillId="0" borderId="4" xfId="0" applyNumberFormat="1" applyFont="1" applyBorder="1" applyAlignment="1" applyProtection="1">
      <alignment horizontal="center" shrinkToFit="1"/>
      <protection locked="0"/>
    </xf>
    <xf numFmtId="0" fontId="5" fillId="0" borderId="7" xfId="0" applyNumberFormat="1" applyFont="1" applyBorder="1" applyAlignment="1">
      <alignment horizontal="left" wrapText="1"/>
    </xf>
    <xf numFmtId="0" fontId="5" fillId="0" borderId="7" xfId="3" applyFont="1" applyFill="1" applyBorder="1" applyAlignment="1" applyProtection="1">
      <protection locked="0"/>
    </xf>
    <xf numFmtId="0" fontId="5" fillId="0" borderId="7" xfId="0" applyFont="1" applyFill="1" applyBorder="1" applyAlignment="1"/>
    <xf numFmtId="0" fontId="5" fillId="0" borderId="7" xfId="0" applyFont="1" applyFill="1" applyBorder="1" applyAlignment="1">
      <alignment wrapText="1"/>
    </xf>
    <xf numFmtId="0" fontId="6" fillId="0" borderId="15" xfId="0" applyFont="1" applyBorder="1" applyAlignment="1"/>
    <xf numFmtId="0" fontId="10" fillId="0" borderId="0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center" shrinkToFit="1"/>
    </xf>
    <xf numFmtId="177" fontId="6" fillId="0" borderId="4" xfId="0" applyNumberFormat="1" applyFont="1" applyBorder="1" applyAlignment="1" applyProtection="1">
      <protection locked="0"/>
    </xf>
    <xf numFmtId="4" fontId="5" fillId="0" borderId="21" xfId="0" applyNumberFormat="1" applyFont="1" applyFill="1" applyBorder="1" applyAlignment="1">
      <alignment horizontal="right"/>
    </xf>
    <xf numFmtId="4" fontId="5" fillId="0" borderId="33" xfId="0" applyNumberFormat="1" applyFont="1" applyFill="1" applyBorder="1" applyAlignment="1">
      <alignment horizontal="right"/>
    </xf>
    <xf numFmtId="0" fontId="5" fillId="0" borderId="7" xfId="0" applyNumberFormat="1" applyFont="1" applyBorder="1" applyAlignment="1" applyProtection="1">
      <alignment horizontal="center" shrinkToFit="1"/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5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 applyProtection="1">
      <alignment horizontal="center" shrinkToFit="1"/>
      <protection locked="0"/>
    </xf>
    <xf numFmtId="0" fontId="5" fillId="0" borderId="8" xfId="0" applyFont="1" applyFill="1" applyBorder="1" applyAlignment="1">
      <alignment horizontal="left"/>
    </xf>
    <xf numFmtId="0" fontId="5" fillId="0" borderId="8" xfId="0" applyFont="1" applyFill="1" applyBorder="1" applyAlignment="1"/>
    <xf numFmtId="0" fontId="5" fillId="0" borderId="8" xfId="0" applyNumberFormat="1" applyFont="1" applyFill="1" applyBorder="1" applyAlignment="1" applyProtection="1">
      <alignment horizontal="center" shrinkToFit="1"/>
      <protection locked="0"/>
    </xf>
    <xf numFmtId="0" fontId="6" fillId="0" borderId="8" xfId="0" applyFont="1" applyFill="1" applyBorder="1" applyAlignment="1"/>
    <xf numFmtId="177" fontId="6" fillId="0" borderId="8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/>
    <xf numFmtId="177" fontId="6" fillId="0" borderId="0" xfId="0" applyNumberFormat="1" applyFont="1" applyFill="1" applyBorder="1" applyAlignment="1" applyProtection="1">
      <protection locked="0"/>
    </xf>
    <xf numFmtId="0" fontId="6" fillId="0" borderId="1" xfId="0" applyFont="1" applyFill="1" applyBorder="1" applyAlignment="1"/>
    <xf numFmtId="177" fontId="6" fillId="0" borderId="1" xfId="0" applyNumberFormat="1" applyFont="1" applyFill="1" applyBorder="1" applyAlignment="1" applyProtection="1">
      <protection locked="0"/>
    </xf>
    <xf numFmtId="0" fontId="6" fillId="0" borderId="1" xfId="0" applyFont="1" applyFill="1" applyBorder="1" applyAlignment="1">
      <alignment horizontal="center" shrinkToFit="1"/>
    </xf>
    <xf numFmtId="0" fontId="4" fillId="0" borderId="0" xfId="0" applyNumberFormat="1" applyFont="1" applyBorder="1" applyAlignment="1">
      <alignment vertical="center"/>
    </xf>
    <xf numFmtId="0" fontId="9" fillId="3" borderId="26" xfId="0" applyNumberFormat="1" applyFont="1" applyFill="1" applyBorder="1" applyAlignment="1">
      <alignment horizontal="left" shrinkToFit="1"/>
    </xf>
    <xf numFmtId="176" fontId="9" fillId="0" borderId="22" xfId="0" applyNumberFormat="1" applyFont="1" applyBorder="1" applyAlignment="1">
      <alignment horizontal="right" wrapText="1"/>
    </xf>
    <xf numFmtId="176" fontId="9" fillId="0" borderId="26" xfId="0" applyNumberFormat="1" applyFont="1" applyBorder="1" applyAlignment="1">
      <alignment horizontal="right" wrapText="1"/>
    </xf>
    <xf numFmtId="176" fontId="9" fillId="0" borderId="30" xfId="0" applyNumberFormat="1" applyFont="1" applyBorder="1" applyAlignment="1">
      <alignment horizontal="right" wrapText="1"/>
    </xf>
    <xf numFmtId="0" fontId="9" fillId="3" borderId="26" xfId="0" applyNumberFormat="1" applyFont="1" applyFill="1" applyBorder="1" applyAlignment="1">
      <alignment wrapText="1"/>
    </xf>
    <xf numFmtId="0" fontId="9" fillId="6" borderId="2" xfId="0" applyNumberFormat="1" applyFont="1" applyFill="1" applyBorder="1" applyAlignment="1">
      <alignment horizontal="left" shrinkToFit="1"/>
    </xf>
    <xf numFmtId="0" fontId="9" fillId="6" borderId="26" xfId="0" applyNumberFormat="1" applyFont="1" applyFill="1" applyBorder="1" applyAlignment="1">
      <alignment horizontal="left" shrinkToFit="1"/>
    </xf>
    <xf numFmtId="0" fontId="9" fillId="6" borderId="26" xfId="0" applyNumberFormat="1" applyFont="1" applyFill="1" applyBorder="1" applyAlignment="1">
      <alignment wrapText="1"/>
    </xf>
    <xf numFmtId="0" fontId="17" fillId="5" borderId="2" xfId="0" applyNumberFormat="1" applyFont="1" applyFill="1" applyBorder="1" applyAlignment="1">
      <alignment horizontal="left" shrinkToFit="1"/>
    </xf>
    <xf numFmtId="0" fontId="17" fillId="5" borderId="26" xfId="0" applyNumberFormat="1" applyFont="1" applyFill="1" applyBorder="1" applyAlignment="1">
      <alignment wrapText="1"/>
    </xf>
    <xf numFmtId="0" fontId="10" fillId="7" borderId="2" xfId="0" applyNumberFormat="1" applyFont="1" applyFill="1" applyBorder="1" applyAlignment="1">
      <alignment horizontal="left" shrinkToFit="1"/>
    </xf>
    <xf numFmtId="0" fontId="10" fillId="7" borderId="26" xfId="0" applyNumberFormat="1" applyFont="1" applyFill="1" applyBorder="1" applyAlignment="1">
      <alignment wrapText="1"/>
    </xf>
    <xf numFmtId="0" fontId="10" fillId="8" borderId="2" xfId="0" applyNumberFormat="1" applyFont="1" applyFill="1" applyBorder="1" applyAlignment="1">
      <alignment horizontal="left" shrinkToFit="1"/>
    </xf>
    <xf numFmtId="0" fontId="10" fillId="8" borderId="26" xfId="0" applyNumberFormat="1" applyFont="1" applyFill="1" applyBorder="1" applyAlignment="1">
      <alignment horizontal="left" shrinkToFit="1"/>
    </xf>
    <xf numFmtId="0" fontId="10" fillId="7" borderId="26" xfId="0" applyNumberFormat="1" applyFont="1" applyFill="1" applyBorder="1" applyAlignment="1">
      <alignment horizontal="left" shrinkToFit="1"/>
    </xf>
    <xf numFmtId="0" fontId="15" fillId="4" borderId="26" xfId="0" applyNumberFormat="1" applyFont="1" applyFill="1" applyBorder="1" applyAlignment="1">
      <alignment horizontal="left" shrinkToFit="1"/>
    </xf>
    <xf numFmtId="0" fontId="9" fillId="9" borderId="11" xfId="0" applyNumberFormat="1" applyFont="1" applyFill="1" applyBorder="1" applyAlignment="1">
      <alignment horizontal="left" shrinkToFit="1"/>
    </xf>
    <xf numFmtId="0" fontId="10" fillId="9" borderId="2" xfId="0" applyNumberFormat="1" applyFont="1" applyFill="1" applyBorder="1" applyAlignment="1">
      <alignment horizontal="left" shrinkToFit="1"/>
    </xf>
    <xf numFmtId="178" fontId="8" fillId="0" borderId="26" xfId="0" applyNumberFormat="1" applyFont="1" applyBorder="1" applyAlignment="1">
      <alignment horizontal="right" wrapText="1"/>
    </xf>
    <xf numFmtId="178" fontId="8" fillId="0" borderId="30" xfId="0" applyNumberFormat="1" applyFont="1" applyBorder="1" applyAlignment="1">
      <alignment horizontal="right" wrapText="1"/>
    </xf>
    <xf numFmtId="178" fontId="8" fillId="0" borderId="22" xfId="0" applyNumberFormat="1" applyFont="1" applyBorder="1" applyAlignment="1">
      <alignment horizontal="right" wrapText="1"/>
    </xf>
    <xf numFmtId="0" fontId="9" fillId="9" borderId="11" xfId="0" applyNumberFormat="1" applyFont="1" applyFill="1" applyBorder="1" applyAlignment="1">
      <alignment horizontal="left"/>
    </xf>
    <xf numFmtId="0" fontId="5" fillId="0" borderId="7" xfId="0" applyNumberFormat="1" applyFont="1" applyFill="1" applyBorder="1" applyAlignment="1" applyProtection="1">
      <alignment horizontal="center" shrinkToFit="1"/>
      <protection locked="0"/>
    </xf>
    <xf numFmtId="0" fontId="5" fillId="0" borderId="4" xfId="0" applyNumberFormat="1" applyFont="1" applyFill="1" applyBorder="1" applyAlignment="1">
      <alignment horizontal="center" shrinkToFit="1"/>
    </xf>
    <xf numFmtId="0" fontId="13" fillId="0" borderId="0" xfId="0" applyNumberFormat="1" applyFont="1" applyBorder="1" applyProtection="1">
      <alignment vertical="center"/>
      <protection locked="0"/>
    </xf>
    <xf numFmtId="0" fontId="14" fillId="0" borderId="15" xfId="0" applyFont="1" applyBorder="1" applyAlignment="1"/>
    <xf numFmtId="0" fontId="14" fillId="0" borderId="30" xfId="0" applyFont="1" applyBorder="1" applyAlignment="1"/>
    <xf numFmtId="0" fontId="7" fillId="0" borderId="3" xfId="0" applyNumberFormat="1" applyFont="1" applyFill="1" applyBorder="1" applyAlignment="1" applyProtection="1">
      <alignment horizontal="center" wrapText="1"/>
      <protection locked="0"/>
    </xf>
    <xf numFmtId="0" fontId="6" fillId="0" borderId="32" xfId="3" applyFont="1" applyBorder="1" applyProtection="1">
      <protection locked="0"/>
    </xf>
    <xf numFmtId="178" fontId="14" fillId="0" borderId="40" xfId="0" applyNumberFormat="1" applyFont="1" applyBorder="1" applyAlignment="1"/>
    <xf numFmtId="178" fontId="14" fillId="0" borderId="41" xfId="0" applyNumberFormat="1" applyFont="1" applyBorder="1" applyAlignment="1"/>
    <xf numFmtId="0" fontId="11" fillId="2" borderId="22" xfId="0" applyNumberFormat="1" applyFont="1" applyFill="1" applyBorder="1" applyAlignment="1">
      <alignment horizontal="right" vertical="center"/>
    </xf>
    <xf numFmtId="0" fontId="9" fillId="2" borderId="3" xfId="0" applyNumberFormat="1" applyFont="1" applyFill="1" applyBorder="1" applyAlignment="1">
      <alignment horizontal="right" vertical="center"/>
    </xf>
    <xf numFmtId="0" fontId="9" fillId="2" borderId="24" xfId="0" applyNumberFormat="1" applyFont="1" applyFill="1" applyBorder="1" applyAlignment="1">
      <alignment horizontal="right" vertical="center"/>
    </xf>
    <xf numFmtId="0" fontId="11" fillId="2" borderId="2" xfId="0" applyNumberFormat="1" applyFont="1" applyFill="1" applyBorder="1" applyAlignment="1">
      <alignment horizontal="right" vertical="center"/>
    </xf>
    <xf numFmtId="0" fontId="9" fillId="2" borderId="30" xfId="0" applyNumberFormat="1" applyFont="1" applyFill="1" applyBorder="1" applyAlignment="1">
      <alignment horizontal="right" vertical="center"/>
    </xf>
    <xf numFmtId="0" fontId="5" fillId="0" borderId="31" xfId="0" applyNumberFormat="1" applyFont="1" applyBorder="1" applyAlignment="1">
      <alignment horizontal="right" wrapText="1"/>
    </xf>
    <xf numFmtId="0" fontId="6" fillId="0" borderId="26" xfId="0" applyFont="1" applyBorder="1" applyAlignment="1"/>
    <xf numFmtId="0" fontId="14" fillId="0" borderId="26" xfId="0" applyFont="1" applyBorder="1" applyAlignment="1"/>
    <xf numFmtId="4" fontId="5" fillId="0" borderId="30" xfId="0" applyNumberFormat="1" applyFont="1" applyFill="1" applyBorder="1" applyAlignment="1">
      <alignment horizontal="right"/>
    </xf>
    <xf numFmtId="4" fontId="5" fillId="0" borderId="42" xfId="0" applyNumberFormat="1" applyFont="1" applyFill="1" applyBorder="1" applyAlignment="1">
      <alignment horizontal="right"/>
    </xf>
    <xf numFmtId="177" fontId="6" fillId="0" borderId="9" xfId="0" applyNumberFormat="1" applyFont="1" applyBorder="1" applyAlignment="1">
      <alignment horizontal="center"/>
    </xf>
    <xf numFmtId="177" fontId="9" fillId="2" borderId="6" xfId="0" applyNumberFormat="1" applyFont="1" applyFill="1" applyBorder="1" applyAlignment="1">
      <alignment horizontal="center"/>
    </xf>
    <xf numFmtId="177" fontId="6" fillId="0" borderId="4" xfId="0" applyNumberFormat="1" applyFont="1" applyBorder="1" applyAlignment="1"/>
    <xf numFmtId="177" fontId="14" fillId="0" borderId="4" xfId="0" applyNumberFormat="1" applyFont="1" applyBorder="1" applyAlignment="1" applyProtection="1">
      <protection locked="0"/>
    </xf>
    <xf numFmtId="177" fontId="6" fillId="0" borderId="12" xfId="0" applyNumberFormat="1" applyFont="1" applyBorder="1" applyAlignment="1">
      <alignment horizontal="center"/>
    </xf>
    <xf numFmtId="177" fontId="6" fillId="0" borderId="43" xfId="0" applyNumberFormat="1" applyFont="1" applyBorder="1" applyAlignment="1" applyProtection="1">
      <protection locked="0"/>
    </xf>
    <xf numFmtId="49" fontId="6" fillId="0" borderId="0" xfId="0" applyNumberFormat="1" applyFont="1" applyAlignment="1">
      <alignment horizontal="left" vertical="center" shrinkToFit="1"/>
    </xf>
    <xf numFmtId="0" fontId="6" fillId="0" borderId="22" xfId="0" applyFont="1" applyFill="1" applyBorder="1" applyAlignment="1"/>
    <xf numFmtId="178" fontId="14" fillId="0" borderId="44" xfId="0" applyNumberFormat="1" applyFont="1" applyBorder="1" applyAlignment="1"/>
    <xf numFmtId="0" fontId="6" fillId="0" borderId="0" xfId="0" applyNumberFormat="1" applyFont="1" applyFill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6" xfId="0" applyNumberFormat="1" applyFont="1" applyFill="1" applyBorder="1" applyAlignment="1">
      <alignment vertical="center" shrinkToFit="1"/>
    </xf>
    <xf numFmtId="180" fontId="6" fillId="0" borderId="9" xfId="0" applyNumberFormat="1" applyFont="1" applyFill="1" applyBorder="1" applyAlignment="1">
      <alignment vertical="center"/>
    </xf>
    <xf numFmtId="178" fontId="6" fillId="0" borderId="45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9" fontId="6" fillId="0" borderId="0" xfId="0" applyNumberFormat="1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vertical="center"/>
    </xf>
    <xf numFmtId="180" fontId="6" fillId="0" borderId="6" xfId="0" applyNumberFormat="1" applyFont="1" applyFill="1" applyBorder="1" applyAlignment="1">
      <alignment vertical="center"/>
    </xf>
    <xf numFmtId="178" fontId="6" fillId="0" borderId="6" xfId="0" applyNumberFormat="1" applyFont="1" applyFill="1" applyBorder="1" applyAlignment="1">
      <alignment vertical="center"/>
    </xf>
    <xf numFmtId="0" fontId="6" fillId="0" borderId="8" xfId="0" applyNumberFormat="1" applyFont="1" applyFill="1" applyBorder="1" applyAlignment="1">
      <alignment vertical="center"/>
    </xf>
    <xf numFmtId="0" fontId="6" fillId="0" borderId="45" xfId="0" applyNumberFormat="1" applyFont="1" applyFill="1" applyBorder="1" applyAlignment="1">
      <alignment vertical="center"/>
    </xf>
    <xf numFmtId="180" fontId="6" fillId="0" borderId="46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47" xfId="0" applyNumberFormat="1" applyFont="1" applyFill="1" applyBorder="1" applyAlignment="1">
      <alignment vertical="center"/>
    </xf>
    <xf numFmtId="180" fontId="6" fillId="0" borderId="17" xfId="0" applyNumberFormat="1" applyFont="1" applyFill="1" applyBorder="1" applyAlignment="1">
      <alignment vertical="center"/>
    </xf>
    <xf numFmtId="180" fontId="6" fillId="0" borderId="48" xfId="0" applyNumberFormat="1" applyFont="1" applyFill="1" applyBorder="1" applyAlignment="1">
      <alignment vertical="center"/>
    </xf>
    <xf numFmtId="180" fontId="6" fillId="0" borderId="18" xfId="0" applyNumberFormat="1" applyFont="1" applyFill="1" applyBorder="1" applyAlignment="1">
      <alignment vertical="center"/>
    </xf>
    <xf numFmtId="178" fontId="6" fillId="0" borderId="48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 shrinkToFit="1"/>
    </xf>
    <xf numFmtId="0" fontId="6" fillId="0" borderId="4" xfId="0" applyNumberFormat="1" applyFont="1" applyFill="1" applyBorder="1" applyAlignment="1">
      <alignment horizontal="center" vertical="center" shrinkToFit="1"/>
    </xf>
    <xf numFmtId="180" fontId="6" fillId="0" borderId="45" xfId="0" applyNumberFormat="1" applyFont="1" applyFill="1" applyBorder="1" applyAlignment="1">
      <alignment vertical="center"/>
    </xf>
    <xf numFmtId="180" fontId="6" fillId="0" borderId="19" xfId="4" applyNumberFormat="1" applyFont="1" applyFill="1" applyBorder="1" applyAlignment="1">
      <alignment vertical="center"/>
    </xf>
    <xf numFmtId="180" fontId="6" fillId="0" borderId="12" xfId="4" applyNumberFormat="1" applyFont="1" applyBorder="1" applyProtection="1">
      <alignment vertical="center"/>
      <protection locked="0"/>
    </xf>
    <xf numFmtId="178" fontId="6" fillId="0" borderId="12" xfId="4" applyNumberFormat="1" applyFont="1" applyBorder="1" applyProtection="1">
      <alignment vertical="center"/>
      <protection locked="0"/>
    </xf>
    <xf numFmtId="180" fontId="6" fillId="0" borderId="19" xfId="0" applyNumberFormat="1" applyFont="1" applyFill="1" applyBorder="1" applyAlignment="1">
      <alignment vertical="center"/>
    </xf>
    <xf numFmtId="180" fontId="6" fillId="0" borderId="20" xfId="0" applyNumberFormat="1" applyFont="1" applyFill="1" applyBorder="1" applyAlignment="1">
      <alignment vertical="center"/>
    </xf>
    <xf numFmtId="180" fontId="6" fillId="0" borderId="5" xfId="0" applyNumberFormat="1" applyFont="1" applyFill="1" applyBorder="1" applyAlignment="1">
      <alignment vertical="center"/>
    </xf>
    <xf numFmtId="180" fontId="6" fillId="0" borderId="20" xfId="4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81" fontId="6" fillId="0" borderId="5" xfId="0" applyNumberFormat="1" applyFont="1" applyFill="1" applyBorder="1" applyAlignment="1">
      <alignment vertical="center"/>
    </xf>
    <xf numFmtId="181" fontId="6" fillId="0" borderId="22" xfId="0" applyNumberFormat="1" applyFont="1" applyFill="1" applyBorder="1" applyAlignment="1">
      <alignment vertical="center"/>
    </xf>
    <xf numFmtId="181" fontId="6" fillId="0" borderId="4" xfId="0" applyNumberFormat="1" applyFont="1" applyFill="1" applyBorder="1" applyAlignment="1">
      <alignment vertical="center"/>
    </xf>
    <xf numFmtId="181" fontId="6" fillId="0" borderId="22" xfId="4" applyNumberFormat="1" applyFont="1" applyFill="1" applyBorder="1" applyAlignment="1">
      <alignment vertical="center"/>
    </xf>
    <xf numFmtId="178" fontId="6" fillId="0" borderId="4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horizontal="center" vertical="center" shrinkToFit="1"/>
    </xf>
    <xf numFmtId="0" fontId="6" fillId="0" borderId="26" xfId="0" applyNumberFormat="1" applyFont="1" applyFill="1" applyBorder="1" applyAlignment="1">
      <alignment horizontal="center" vertical="center" shrinkToFit="1"/>
    </xf>
    <xf numFmtId="0" fontId="6" fillId="0" borderId="30" xfId="0" applyNumberFormat="1" applyFont="1" applyFill="1" applyBorder="1" applyAlignment="1">
      <alignment horizontal="center" vertical="center" shrinkToFit="1"/>
    </xf>
    <xf numFmtId="178" fontId="6" fillId="0" borderId="23" xfId="4" applyNumberFormat="1" applyFont="1" applyFill="1" applyBorder="1" applyAlignment="1">
      <alignment vertical="center"/>
    </xf>
    <xf numFmtId="178" fontId="6" fillId="0" borderId="19" xfId="4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19" fillId="0" borderId="2" xfId="0" applyNumberFormat="1" applyFont="1" applyFill="1" applyBorder="1" applyAlignment="1">
      <alignment vertical="center"/>
    </xf>
    <xf numFmtId="0" fontId="19" fillId="0" borderId="45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5" xfId="0" applyNumberFormat="1" applyFont="1" applyFill="1" applyBorder="1" applyAlignment="1">
      <alignment horizontal="center" vertical="center"/>
    </xf>
    <xf numFmtId="0" fontId="19" fillId="0" borderId="52" xfId="0" applyNumberFormat="1" applyFont="1" applyFill="1" applyBorder="1" applyAlignment="1">
      <alignment horizontal="center" vertical="center"/>
    </xf>
    <xf numFmtId="0" fontId="19" fillId="0" borderId="48" xfId="0" applyNumberFormat="1" applyFont="1" applyFill="1" applyBorder="1" applyAlignment="1">
      <alignment horizontal="center" vertical="center"/>
    </xf>
    <xf numFmtId="0" fontId="19" fillId="0" borderId="6" xfId="0" applyNumberFormat="1" applyFont="1" applyFill="1" applyBorder="1" applyAlignment="1">
      <alignment horizontal="center" vertical="center"/>
    </xf>
    <xf numFmtId="0" fontId="19" fillId="0" borderId="4" xfId="0" applyNumberFormat="1" applyFont="1" applyFill="1" applyBorder="1" applyAlignment="1">
      <alignment horizontal="center" vertical="center"/>
    </xf>
    <xf numFmtId="0" fontId="19" fillId="0" borderId="45" xfId="0" applyNumberFormat="1" applyFont="1" applyFill="1" applyBorder="1" applyAlignment="1">
      <alignment horizontal="center" vertical="center"/>
    </xf>
    <xf numFmtId="183" fontId="19" fillId="0" borderId="53" xfId="0" applyNumberFormat="1" applyFont="1" applyFill="1" applyBorder="1" applyAlignment="1">
      <alignment horizontal="right" vertical="center"/>
    </xf>
    <xf numFmtId="183" fontId="19" fillId="0" borderId="47" xfId="0" applyNumberFormat="1" applyFont="1" applyFill="1" applyBorder="1" applyAlignment="1">
      <alignment horizontal="right" vertical="center"/>
    </xf>
    <xf numFmtId="183" fontId="19" fillId="0" borderId="12" xfId="0" applyNumberFormat="1" applyFont="1" applyFill="1" applyBorder="1" applyAlignment="1">
      <alignment horizontal="right" vertical="center"/>
    </xf>
    <xf numFmtId="183" fontId="19" fillId="0" borderId="45" xfId="0" applyNumberFormat="1" applyFont="1" applyFill="1" applyBorder="1" applyAlignment="1">
      <alignment horizontal="right" vertical="center"/>
    </xf>
    <xf numFmtId="183" fontId="19" fillId="0" borderId="54" xfId="0" applyNumberFormat="1" applyFont="1" applyFill="1" applyBorder="1" applyAlignment="1">
      <alignment horizontal="right" vertical="center"/>
    </xf>
    <xf numFmtId="183" fontId="19" fillId="0" borderId="55" xfId="0" applyNumberFormat="1" applyFont="1" applyFill="1" applyBorder="1" applyAlignment="1">
      <alignment horizontal="right" vertical="center"/>
    </xf>
    <xf numFmtId="183" fontId="19" fillId="0" borderId="4" xfId="0" applyNumberFormat="1" applyFont="1" applyFill="1" applyBorder="1" applyAlignment="1">
      <alignment horizontal="right" vertical="center"/>
    </xf>
    <xf numFmtId="0" fontId="19" fillId="0" borderId="0" xfId="0" applyNumberFormat="1" applyFont="1" applyFill="1" applyBorder="1" applyAlignment="1">
      <alignment vertical="center"/>
    </xf>
    <xf numFmtId="183" fontId="19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>
      <alignment vertical="center"/>
    </xf>
    <xf numFmtId="0" fontId="19" fillId="0" borderId="1" xfId="0" applyNumberFormat="1" applyFont="1" applyFill="1" applyBorder="1" applyAlignment="1">
      <alignment horizontal="center" vertical="center"/>
    </xf>
    <xf numFmtId="184" fontId="19" fillId="0" borderId="45" xfId="0" applyNumberFormat="1" applyFont="1" applyFill="1" applyBorder="1" applyAlignment="1">
      <alignment horizontal="right" vertical="center"/>
    </xf>
    <xf numFmtId="183" fontId="19" fillId="0" borderId="3" xfId="0" applyNumberFormat="1" applyFont="1" applyFill="1" applyBorder="1" applyAlignment="1">
      <alignment horizontal="right" vertical="center"/>
    </xf>
    <xf numFmtId="184" fontId="19" fillId="0" borderId="0" xfId="0" applyNumberFormat="1" applyFont="1" applyFill="1" applyBorder="1" applyAlignment="1">
      <alignment horizontal="right" vertical="center"/>
    </xf>
    <xf numFmtId="0" fontId="20" fillId="0" borderId="0" xfId="0" applyNumberFormat="1" applyFont="1" applyFill="1" applyBorder="1" applyAlignment="1">
      <alignment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19" fillId="0" borderId="30" xfId="0" applyNumberFormat="1" applyFont="1" applyFill="1" applyBorder="1" applyAlignment="1">
      <alignment horizontal="center" vertical="center"/>
    </xf>
    <xf numFmtId="0" fontId="19" fillId="0" borderId="9" xfId="0" applyNumberFormat="1" applyFont="1" applyFill="1" applyBorder="1" applyAlignment="1">
      <alignment horizontal="center" vertical="center"/>
    </xf>
    <xf numFmtId="0" fontId="19" fillId="0" borderId="56" xfId="0" applyNumberFormat="1" applyFont="1" applyFill="1" applyBorder="1" applyAlignment="1">
      <alignment horizontal="center" vertical="center"/>
    </xf>
    <xf numFmtId="183" fontId="19" fillId="0" borderId="14" xfId="0" applyNumberFormat="1" applyFont="1" applyFill="1" applyBorder="1" applyAlignment="1">
      <alignment horizontal="right" vertical="center"/>
    </xf>
    <xf numFmtId="4" fontId="21" fillId="0" borderId="23" xfId="2" applyNumberFormat="1" applyFont="1" applyFill="1" applyBorder="1" applyAlignment="1">
      <alignment horizontal="right" wrapText="1"/>
    </xf>
    <xf numFmtId="4" fontId="21" fillId="0" borderId="36" xfId="2" applyNumberFormat="1" applyFont="1" applyFill="1" applyBorder="1" applyAlignment="1">
      <alignment horizontal="right" wrapText="1"/>
    </xf>
    <xf numFmtId="4" fontId="21" fillId="0" borderId="9" xfId="2" applyNumberFormat="1" applyFont="1" applyFill="1" applyBorder="1" applyAlignment="1">
      <alignment horizontal="right" wrapText="1"/>
    </xf>
    <xf numFmtId="4" fontId="21" fillId="0" borderId="35" xfId="2" applyNumberFormat="1" applyFont="1" applyFill="1" applyBorder="1" applyAlignment="1">
      <alignment horizontal="right" wrapText="1"/>
    </xf>
    <xf numFmtId="4" fontId="21" fillId="0" borderId="8" xfId="2" applyNumberFormat="1" applyFont="1" applyFill="1" applyBorder="1" applyAlignment="1">
      <alignment horizontal="right" wrapText="1"/>
    </xf>
    <xf numFmtId="4" fontId="21" fillId="0" borderId="19" xfId="2" applyNumberFormat="1" applyFont="1" applyFill="1" applyBorder="1" applyAlignment="1">
      <alignment horizontal="right" wrapText="1"/>
    </xf>
    <xf numFmtId="4" fontId="21" fillId="0" borderId="49" xfId="2" applyNumberFormat="1" applyFont="1" applyFill="1" applyBorder="1" applyAlignment="1">
      <alignment horizontal="right" wrapText="1"/>
    </xf>
    <xf numFmtId="4" fontId="21" fillId="0" borderId="12" xfId="2" applyNumberFormat="1" applyFont="1" applyFill="1" applyBorder="1" applyAlignment="1">
      <alignment horizontal="right" wrapText="1"/>
    </xf>
    <xf numFmtId="4" fontId="21" fillId="0" borderId="14" xfId="2" applyNumberFormat="1" applyFont="1" applyFill="1" applyBorder="1" applyAlignment="1">
      <alignment horizontal="right" wrapText="1"/>
    </xf>
    <xf numFmtId="4" fontId="21" fillId="0" borderId="0" xfId="2" applyNumberFormat="1" applyFont="1" applyFill="1" applyBorder="1" applyAlignment="1">
      <alignment horizontal="right" wrapText="1"/>
    </xf>
    <xf numFmtId="183" fontId="19" fillId="0" borderId="15" xfId="0" applyNumberFormat="1" applyFont="1" applyFill="1" applyBorder="1" applyAlignment="1">
      <alignment horizontal="right" vertical="center"/>
    </xf>
    <xf numFmtId="4" fontId="21" fillId="0" borderId="22" xfId="2" applyNumberFormat="1" applyFont="1" applyFill="1" applyBorder="1" applyAlignment="1">
      <alignment horizontal="right" wrapText="1"/>
    </xf>
    <xf numFmtId="4" fontId="21" fillId="0" borderId="30" xfId="2" applyNumberFormat="1" applyFont="1" applyFill="1" applyBorder="1" applyAlignment="1">
      <alignment horizontal="right" wrapText="1"/>
    </xf>
    <xf numFmtId="4" fontId="21" fillId="0" borderId="4" xfId="2" applyNumberFormat="1" applyFont="1" applyFill="1" applyBorder="1" applyAlignment="1">
      <alignment horizontal="right" wrapText="1"/>
    </xf>
    <xf numFmtId="4" fontId="21" fillId="0" borderId="15" xfId="2" applyNumberFormat="1" applyFont="1" applyFill="1" applyBorder="1" applyAlignment="1">
      <alignment horizontal="right" wrapText="1"/>
    </xf>
    <xf numFmtId="4" fontId="21" fillId="0" borderId="3" xfId="2" applyNumberFormat="1" applyFont="1" applyFill="1" applyBorder="1" applyAlignment="1">
      <alignment horizontal="right" wrapText="1"/>
    </xf>
    <xf numFmtId="177" fontId="6" fillId="0" borderId="0" xfId="0" applyNumberFormat="1" applyFont="1" applyFill="1" applyBorder="1" applyAlignment="1">
      <alignment vertical="center"/>
    </xf>
    <xf numFmtId="0" fontId="19" fillId="0" borderId="22" xfId="0" applyNumberFormat="1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>
      <alignment horizontal="center" vertical="center"/>
    </xf>
    <xf numFmtId="4" fontId="21" fillId="0" borderId="19" xfId="1" applyNumberFormat="1" applyFont="1" applyFill="1" applyBorder="1" applyAlignment="1">
      <alignment horizontal="right"/>
    </xf>
    <xf numFmtId="4" fontId="21" fillId="0" borderId="14" xfId="1" applyNumberFormat="1" applyFont="1" applyFill="1" applyBorder="1" applyAlignment="1">
      <alignment horizontal="right"/>
    </xf>
    <xf numFmtId="183" fontId="6" fillId="0" borderId="49" xfId="4" applyNumberFormat="1" applyFont="1" applyBorder="1" applyProtection="1">
      <alignment vertical="center"/>
      <protection locked="0"/>
    </xf>
    <xf numFmtId="183" fontId="6" fillId="0" borderId="12" xfId="4" applyNumberFormat="1" applyFont="1" applyBorder="1" applyProtection="1">
      <alignment vertical="center"/>
      <protection locked="0"/>
    </xf>
    <xf numFmtId="183" fontId="6" fillId="0" borderId="30" xfId="0" applyNumberFormat="1" applyFont="1" applyFill="1" applyBorder="1" applyAlignment="1">
      <alignment vertical="center"/>
    </xf>
    <xf numFmtId="183" fontId="6" fillId="0" borderId="4" xfId="0" applyNumberFormat="1" applyFont="1" applyFill="1" applyBorder="1" applyAlignment="1">
      <alignment vertical="center"/>
    </xf>
    <xf numFmtId="49" fontId="6" fillId="0" borderId="12" xfId="4" quotePrefix="1" applyNumberFormat="1" applyFont="1" applyBorder="1" applyAlignment="1" applyProtection="1">
      <alignment horizontal="right" vertical="center"/>
      <protection locked="0"/>
    </xf>
    <xf numFmtId="183" fontId="6" fillId="0" borderId="45" xfId="4" applyNumberFormat="1" applyFont="1" applyFill="1" applyBorder="1" applyAlignment="1">
      <alignment vertical="center"/>
    </xf>
    <xf numFmtId="49" fontId="6" fillId="0" borderId="0" xfId="4" quotePrefix="1" applyNumberFormat="1" applyFont="1" applyBorder="1" applyAlignment="1" applyProtection="1">
      <alignment horizontal="right" vertical="center"/>
      <protection locked="0"/>
    </xf>
    <xf numFmtId="183" fontId="6" fillId="0" borderId="2" xfId="0" applyNumberFormat="1" applyFont="1" applyFill="1" applyBorder="1" applyAlignment="1">
      <alignment vertical="center"/>
    </xf>
    <xf numFmtId="182" fontId="6" fillId="0" borderId="17" xfId="0" applyNumberFormat="1" applyFont="1" applyBorder="1" applyProtection="1">
      <alignment vertical="center"/>
      <protection locked="0"/>
    </xf>
    <xf numFmtId="49" fontId="6" fillId="0" borderId="17" xfId="4" quotePrefix="1" applyNumberFormat="1" applyFont="1" applyBorder="1" applyAlignment="1" applyProtection="1">
      <alignment horizontal="right" vertical="center"/>
      <protection locked="0"/>
    </xf>
    <xf numFmtId="0" fontId="19" fillId="0" borderId="0" xfId="0" applyNumberFormat="1" applyFont="1" applyFill="1" applyBorder="1" applyAlignment="1">
      <alignment horizontal="center" vertical="center"/>
    </xf>
    <xf numFmtId="178" fontId="8" fillId="0" borderId="42" xfId="0" applyNumberFormat="1" applyFont="1" applyBorder="1" applyAlignment="1">
      <alignment horizontal="right" wrapText="1"/>
    </xf>
    <xf numFmtId="178" fontId="8" fillId="0" borderId="33" xfId="0" applyNumberFormat="1" applyFont="1" applyBorder="1" applyAlignment="1">
      <alignment horizontal="right" wrapText="1"/>
    </xf>
    <xf numFmtId="178" fontId="8" fillId="0" borderId="21" xfId="0" applyNumberFormat="1" applyFont="1" applyBorder="1" applyAlignment="1">
      <alignment horizontal="right" wrapText="1"/>
    </xf>
    <xf numFmtId="177" fontId="14" fillId="0" borderId="43" xfId="0" applyNumberFormat="1" applyFont="1" applyBorder="1" applyAlignment="1" applyProtection="1">
      <protection locked="0"/>
    </xf>
    <xf numFmtId="179" fontId="1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horizontal="left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4" fontId="21" fillId="0" borderId="0" xfId="2" applyNumberFormat="1" applyFont="1" applyFill="1" applyBorder="1" applyAlignment="1">
      <alignment wrapText="1"/>
    </xf>
    <xf numFmtId="0" fontId="19" fillId="0" borderId="0" xfId="0" applyNumberFormat="1" applyFont="1" applyFill="1" applyBorder="1" applyAlignment="1">
      <alignment vertical="center"/>
    </xf>
    <xf numFmtId="4" fontId="21" fillId="0" borderId="1" xfId="2" applyNumberFormat="1" applyFont="1" applyFill="1" applyBorder="1" applyAlignment="1">
      <alignment wrapText="1"/>
    </xf>
    <xf numFmtId="4" fontId="21" fillId="0" borderId="3" xfId="2" applyNumberFormat="1" applyFont="1" applyFill="1" applyBorder="1" applyAlignment="1">
      <alignment wrapText="1"/>
    </xf>
    <xf numFmtId="0" fontId="5" fillId="0" borderId="22" xfId="5" applyNumberFormat="1" applyFont="1" applyBorder="1" applyAlignment="1">
      <alignment horizontal="left" shrinkToFit="1"/>
    </xf>
    <xf numFmtId="0" fontId="5" fillId="0" borderId="4" xfId="5" applyNumberFormat="1" applyFont="1" applyBorder="1" applyAlignment="1">
      <alignment horizontal="left" wrapText="1"/>
    </xf>
    <xf numFmtId="0" fontId="5" fillId="0" borderId="7" xfId="5" applyNumberFormat="1" applyFont="1" applyBorder="1" applyAlignment="1">
      <alignment horizontal="left" wrapText="1"/>
    </xf>
    <xf numFmtId="0" fontId="5" fillId="0" borderId="4" xfId="5" applyNumberFormat="1" applyFont="1" applyBorder="1" applyAlignment="1">
      <alignment horizontal="center" shrinkToFit="1"/>
    </xf>
    <xf numFmtId="0" fontId="5" fillId="0" borderId="13" xfId="5" applyNumberFormat="1" applyFont="1" applyBorder="1" applyAlignment="1">
      <alignment horizontal="right" wrapText="1"/>
    </xf>
    <xf numFmtId="0" fontId="5" fillId="0" borderId="30" xfId="5" applyNumberFormat="1" applyFont="1" applyBorder="1" applyAlignment="1">
      <alignment horizontal="right" wrapText="1"/>
    </xf>
    <xf numFmtId="0" fontId="5" fillId="0" borderId="26" xfId="5" applyNumberFormat="1" applyFont="1" applyBorder="1" applyAlignment="1">
      <alignment horizontal="right" wrapText="1"/>
    </xf>
    <xf numFmtId="0" fontId="6" fillId="0" borderId="0" xfId="5" applyNumberFormat="1" applyFont="1" applyBorder="1" applyAlignment="1" applyProtection="1">
      <protection locked="0"/>
    </xf>
    <xf numFmtId="0" fontId="5" fillId="0" borderId="0" xfId="5" applyFont="1" applyAlignment="1"/>
    <xf numFmtId="0" fontId="5" fillId="0" borderId="4" xfId="5" applyNumberFormat="1" applyFont="1" applyBorder="1" applyAlignment="1" applyProtection="1">
      <alignment horizontal="left" wrapText="1"/>
      <protection locked="0"/>
    </xf>
    <xf numFmtId="0" fontId="5" fillId="0" borderId="4" xfId="5" applyNumberFormat="1" applyFont="1" applyBorder="1" applyAlignment="1" applyProtection="1">
      <alignment horizontal="center" shrinkToFit="1"/>
      <protection locked="0"/>
    </xf>
    <xf numFmtId="0" fontId="6" fillId="0" borderId="13" xfId="5" applyFont="1" applyBorder="1" applyAlignment="1"/>
    <xf numFmtId="0" fontId="6" fillId="0" borderId="30" xfId="5" applyFont="1" applyBorder="1" applyAlignment="1"/>
    <xf numFmtId="0" fontId="6" fillId="0" borderId="26" xfId="5" applyFont="1" applyBorder="1" applyAlignment="1"/>
    <xf numFmtId="0" fontId="6" fillId="0" borderId="15" xfId="5" applyFont="1" applyBorder="1" applyAlignment="1"/>
    <xf numFmtId="0" fontId="6" fillId="0" borderId="4" xfId="5" applyFont="1" applyBorder="1" applyAlignment="1"/>
    <xf numFmtId="177" fontId="6" fillId="0" borderId="0" xfId="5" applyNumberFormat="1" applyFont="1" applyBorder="1" applyAlignment="1" applyProtection="1">
      <protection locked="0"/>
    </xf>
    <xf numFmtId="0" fontId="6" fillId="0" borderId="20" xfId="5" applyFont="1" applyBorder="1" applyAlignment="1"/>
    <xf numFmtId="0" fontId="5" fillId="0" borderId="26" xfId="5" applyNumberFormat="1" applyFont="1" applyBorder="1" applyAlignment="1" applyProtection="1">
      <alignment horizontal="left" wrapText="1"/>
      <protection locked="0"/>
    </xf>
    <xf numFmtId="4" fontId="21" fillId="0" borderId="3" xfId="2" applyNumberFormat="1" applyFont="1" applyFill="1" applyBorder="1" applyAlignment="1">
      <alignment wrapText="1"/>
    </xf>
    <xf numFmtId="4" fontId="21" fillId="0" borderId="25" xfId="2" applyNumberFormat="1" applyFont="1" applyFill="1" applyBorder="1" applyAlignment="1">
      <alignment wrapText="1"/>
    </xf>
    <xf numFmtId="4" fontId="21" fillId="0" borderId="57" xfId="2" applyNumberFormat="1" applyFont="1" applyFill="1" applyBorder="1" applyAlignment="1">
      <alignment wrapText="1"/>
    </xf>
    <xf numFmtId="183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 shrinkToFit="1"/>
    </xf>
    <xf numFmtId="183" fontId="6" fillId="0" borderId="0" xfId="4" applyNumberFormat="1" applyFont="1" applyBorder="1" applyProtection="1">
      <alignment vertical="center"/>
      <protection locked="0"/>
    </xf>
    <xf numFmtId="0" fontId="5" fillId="0" borderId="0" xfId="0" applyFont="1" applyBorder="1">
      <alignment vertical="center"/>
    </xf>
    <xf numFmtId="0" fontId="5" fillId="0" borderId="0" xfId="0" applyFont="1" applyBorder="1" applyAlignment="1"/>
    <xf numFmtId="177" fontId="6" fillId="0" borderId="0" xfId="5" applyNumberFormat="1" applyFont="1" applyBorder="1" applyAlignment="1"/>
    <xf numFmtId="0" fontId="5" fillId="0" borderId="22" xfId="0" applyNumberFormat="1" applyFont="1" applyBorder="1" applyAlignment="1">
      <alignment horizontal="right" wrapText="1"/>
    </xf>
    <xf numFmtId="0" fontId="5" fillId="0" borderId="30" xfId="0" applyNumberFormat="1" applyFont="1" applyBorder="1" applyAlignment="1">
      <alignment horizontal="right" wrapText="1"/>
    </xf>
    <xf numFmtId="0" fontId="5" fillId="0" borderId="26" xfId="0" applyNumberFormat="1" applyFont="1" applyBorder="1" applyAlignment="1">
      <alignment horizontal="right" wrapText="1"/>
    </xf>
    <xf numFmtId="0" fontId="6" fillId="0" borderId="35" xfId="0" applyFont="1" applyFill="1" applyBorder="1" applyAlignment="1"/>
    <xf numFmtId="0" fontId="6" fillId="0" borderId="36" xfId="0" applyFont="1" applyFill="1" applyBorder="1" applyAlignment="1"/>
    <xf numFmtId="0" fontId="6" fillId="0" borderId="3" xfId="0" applyFont="1" applyFill="1" applyBorder="1" applyAlignment="1"/>
    <xf numFmtId="0" fontId="9" fillId="2" borderId="26" xfId="0" applyNumberFormat="1" applyFont="1" applyFill="1" applyBorder="1" applyAlignment="1">
      <alignment horizontal="right" vertical="center"/>
    </xf>
    <xf numFmtId="183" fontId="6" fillId="0" borderId="19" xfId="4" applyNumberFormat="1" applyFont="1" applyFill="1" applyBorder="1" applyAlignment="1">
      <alignment vertical="center"/>
    </xf>
    <xf numFmtId="183" fontId="6" fillId="0" borderId="28" xfId="4" applyNumberFormat="1" applyFont="1" applyBorder="1" applyProtection="1">
      <alignment vertical="center"/>
      <protection locked="0"/>
    </xf>
    <xf numFmtId="49" fontId="6" fillId="0" borderId="19" xfId="4" quotePrefix="1" applyNumberFormat="1" applyFont="1" applyBorder="1" applyAlignment="1" applyProtection="1">
      <alignment horizontal="right" vertical="center"/>
      <protection locked="0"/>
    </xf>
    <xf numFmtId="49" fontId="6" fillId="0" borderId="28" xfId="4" quotePrefix="1" applyNumberFormat="1" applyFont="1" applyBorder="1" applyAlignment="1" applyProtection="1">
      <alignment horizontal="right" vertical="center"/>
      <protection locked="0"/>
    </xf>
    <xf numFmtId="183" fontId="6" fillId="0" borderId="22" xfId="0" applyNumberFormat="1" applyFont="1" applyFill="1" applyBorder="1" applyAlignment="1">
      <alignment vertical="center"/>
    </xf>
    <xf numFmtId="183" fontId="6" fillId="0" borderId="26" xfId="0" applyNumberFormat="1" applyFont="1" applyFill="1" applyBorder="1" applyAlignment="1">
      <alignment vertical="center"/>
    </xf>
    <xf numFmtId="0" fontId="6" fillId="0" borderId="29" xfId="0" applyFont="1" applyFill="1" applyBorder="1" applyAlignment="1"/>
    <xf numFmtId="0" fontId="5" fillId="0" borderId="3" xfId="0" applyNumberFormat="1" applyFont="1" applyBorder="1" applyAlignment="1">
      <alignment horizontal="center" shrinkToFit="1"/>
    </xf>
    <xf numFmtId="0" fontId="5" fillId="0" borderId="3" xfId="5" applyNumberFormat="1" applyFont="1" applyBorder="1" applyAlignment="1" applyProtection="1">
      <alignment horizontal="center" shrinkToFit="1"/>
      <protection locked="0"/>
    </xf>
    <xf numFmtId="0" fontId="5" fillId="0" borderId="3" xfId="0" applyNumberFormat="1" applyFont="1" applyBorder="1" applyAlignment="1" applyProtection="1">
      <alignment horizontal="center" shrinkToFit="1"/>
      <protection locked="0"/>
    </xf>
    <xf numFmtId="0" fontId="6" fillId="0" borderId="3" xfId="0" applyFont="1" applyFill="1" applyBorder="1" applyAlignment="1">
      <alignment horizontal="center" shrinkToFit="1"/>
    </xf>
    <xf numFmtId="0" fontId="5" fillId="0" borderId="3" xfId="0" applyNumberFormat="1" applyFont="1" applyFill="1" applyBorder="1" applyAlignment="1">
      <alignment horizontal="center" shrinkToFit="1"/>
    </xf>
    <xf numFmtId="0" fontId="5" fillId="0" borderId="3" xfId="0" applyFont="1" applyFill="1" applyBorder="1" applyAlignment="1">
      <alignment horizontal="center" shrinkToFit="1"/>
    </xf>
    <xf numFmtId="0" fontId="6" fillId="0" borderId="3" xfId="0" applyFont="1" applyBorder="1" applyAlignment="1">
      <alignment horizontal="center" shrinkToFit="1"/>
    </xf>
    <xf numFmtId="0" fontId="6" fillId="0" borderId="20" xfId="0" applyFont="1" applyBorder="1" applyAlignment="1"/>
    <xf numFmtId="0" fontId="6" fillId="0" borderId="20" xfId="0" applyFont="1" applyFill="1" applyBorder="1" applyAlignment="1"/>
    <xf numFmtId="0" fontId="19" fillId="0" borderId="26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19" fillId="0" borderId="3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4" fontId="21" fillId="0" borderId="57" xfId="2" applyNumberFormat="1" applyFont="1" applyFill="1" applyBorder="1" applyAlignment="1">
      <alignment wrapText="1"/>
    </xf>
    <xf numFmtId="0" fontId="19" fillId="0" borderId="0" xfId="0" applyNumberFormat="1" applyFont="1" applyFill="1" applyBorder="1" applyAlignment="1">
      <alignment vertical="center"/>
    </xf>
    <xf numFmtId="4" fontId="21" fillId="0" borderId="25" xfId="2" applyNumberFormat="1" applyFont="1" applyFill="1" applyBorder="1" applyAlignment="1">
      <alignment wrapText="1"/>
    </xf>
    <xf numFmtId="4" fontId="21" fillId="0" borderId="3" xfId="2" applyNumberFormat="1" applyFont="1" applyFill="1" applyBorder="1" applyAlignment="1">
      <alignment wrapText="1"/>
    </xf>
    <xf numFmtId="0" fontId="19" fillId="0" borderId="7" xfId="0" applyNumberFormat="1" applyFont="1" applyFill="1" applyBorder="1" applyAlignment="1">
      <alignment horizontal="center" vertical="center"/>
    </xf>
    <xf numFmtId="0" fontId="19" fillId="0" borderId="8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19" fillId="0" borderId="7" xfId="0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vertical="center"/>
    </xf>
    <xf numFmtId="177" fontId="6" fillId="0" borderId="18" xfId="0" applyNumberFormat="1" applyFont="1" applyFill="1" applyBorder="1" applyAlignment="1">
      <alignment vertical="center"/>
    </xf>
    <xf numFmtId="177" fontId="6" fillId="0" borderId="7" xfId="0" applyNumberFormat="1" applyFont="1" applyFill="1" applyBorder="1" applyAlignment="1">
      <alignment vertical="center"/>
    </xf>
    <xf numFmtId="0" fontId="5" fillId="0" borderId="3" xfId="5" applyNumberFormat="1" applyFont="1" applyFill="1" applyBorder="1" applyAlignment="1" applyProtection="1">
      <alignment horizontal="center" shrinkToFit="1"/>
      <protection locked="0"/>
    </xf>
    <xf numFmtId="4" fontId="21" fillId="0" borderId="49" xfId="1" applyNumberFormat="1" applyFont="1" applyFill="1" applyBorder="1" applyAlignment="1">
      <alignment horizontal="right"/>
    </xf>
    <xf numFmtId="4" fontId="21" fillId="0" borderId="28" xfId="1" applyNumberFormat="1" applyFont="1" applyFill="1" applyBorder="1" applyAlignment="1">
      <alignment horizontal="right"/>
    </xf>
    <xf numFmtId="4" fontId="21" fillId="0" borderId="26" xfId="2" applyNumberFormat="1" applyFont="1" applyFill="1" applyBorder="1" applyAlignment="1">
      <alignment horizontal="right" wrapText="1"/>
    </xf>
    <xf numFmtId="180" fontId="6" fillId="0" borderId="23" xfId="4" applyNumberFormat="1" applyFont="1" applyFill="1" applyBorder="1" applyAlignment="1">
      <alignment vertical="center"/>
    </xf>
    <xf numFmtId="178" fontId="6" fillId="0" borderId="29" xfId="4" applyNumberFormat="1" applyFont="1" applyBorder="1" applyProtection="1">
      <alignment vertical="center"/>
      <protection locked="0"/>
    </xf>
    <xf numFmtId="178" fontId="6" fillId="0" borderId="28" xfId="4" applyNumberFormat="1" applyFont="1" applyBorder="1" applyProtection="1">
      <alignment vertical="center"/>
      <protection locked="0"/>
    </xf>
    <xf numFmtId="178" fontId="6" fillId="0" borderId="27" xfId="4" applyNumberFormat="1" applyFont="1" applyBorder="1" applyProtection="1">
      <alignment vertical="center"/>
      <protection locked="0"/>
    </xf>
    <xf numFmtId="182" fontId="6" fillId="0" borderId="7" xfId="0" applyNumberFormat="1" applyFont="1" applyBorder="1" applyProtection="1">
      <alignment vertical="center"/>
      <protection locked="0"/>
    </xf>
    <xf numFmtId="0" fontId="13" fillId="0" borderId="0" xfId="0" applyNumberFormat="1" applyFont="1" applyFill="1" applyAlignment="1">
      <alignment vertical="center"/>
    </xf>
    <xf numFmtId="0" fontId="5" fillId="0" borderId="13" xfId="0" applyNumberFormat="1" applyFont="1" applyBorder="1" applyAlignment="1">
      <alignment horizontal="right" wrapText="1"/>
    </xf>
    <xf numFmtId="0" fontId="6" fillId="0" borderId="15" xfId="0" applyFont="1" applyFill="1" applyBorder="1" applyAlignment="1"/>
    <xf numFmtId="0" fontId="6" fillId="0" borderId="30" xfId="0" applyFont="1" applyFill="1" applyBorder="1" applyAlignment="1"/>
    <xf numFmtId="0" fontId="10" fillId="9" borderId="22" xfId="0" applyNumberFormat="1" applyFont="1" applyFill="1" applyBorder="1" applyAlignment="1">
      <alignment horizontal="left" shrinkToFit="1"/>
    </xf>
    <xf numFmtId="0" fontId="9" fillId="9" borderId="26" xfId="0" applyNumberFormat="1" applyFont="1" applyFill="1" applyBorder="1" applyAlignment="1">
      <alignment horizontal="left" shrinkToFit="1"/>
    </xf>
    <xf numFmtId="182" fontId="6" fillId="0" borderId="18" xfId="0" applyNumberFormat="1" applyFont="1" applyBorder="1" applyProtection="1">
      <alignment vertical="center"/>
      <protection locked="0"/>
    </xf>
    <xf numFmtId="183" fontId="6" fillId="0" borderId="7" xfId="0" applyNumberFormat="1" applyFont="1" applyFill="1" applyBorder="1" applyAlignment="1">
      <alignment vertical="center"/>
    </xf>
    <xf numFmtId="177" fontId="14" fillId="0" borderId="58" xfId="0" applyNumberFormat="1" applyFont="1" applyBorder="1" applyAlignment="1" applyProtection="1">
      <protection locked="0"/>
    </xf>
    <xf numFmtId="0" fontId="6" fillId="0" borderId="26" xfId="0" applyFont="1" applyFill="1" applyBorder="1" applyAlignment="1"/>
    <xf numFmtId="0" fontId="5" fillId="0" borderId="15" xfId="0" applyNumberFormat="1" applyFont="1" applyBorder="1" applyAlignment="1">
      <alignment horizontal="right" wrapText="1"/>
    </xf>
    <xf numFmtId="176" fontId="9" fillId="0" borderId="15" xfId="0" applyNumberFormat="1" applyFont="1" applyBorder="1" applyAlignment="1">
      <alignment horizontal="right" wrapText="1"/>
    </xf>
    <xf numFmtId="178" fontId="8" fillId="0" borderId="15" xfId="0" applyNumberFormat="1" applyFont="1" applyBorder="1" applyAlignment="1">
      <alignment horizontal="right" wrapText="1"/>
    </xf>
    <xf numFmtId="0" fontId="5" fillId="0" borderId="15" xfId="5" applyNumberFormat="1" applyFont="1" applyBorder="1" applyAlignment="1">
      <alignment horizontal="right" wrapText="1"/>
    </xf>
    <xf numFmtId="178" fontId="8" fillId="0" borderId="59" xfId="0" applyNumberFormat="1" applyFont="1" applyBorder="1" applyAlignment="1">
      <alignment horizontal="right" wrapText="1"/>
    </xf>
    <xf numFmtId="4" fontId="5" fillId="0" borderId="15" xfId="0" applyNumberFormat="1" applyFont="1" applyFill="1" applyBorder="1" applyAlignment="1">
      <alignment horizontal="right"/>
    </xf>
    <xf numFmtId="4" fontId="5" fillId="0" borderId="59" xfId="0" applyNumberFormat="1" applyFont="1" applyFill="1" applyBorder="1" applyAlignment="1">
      <alignment horizontal="right"/>
    </xf>
    <xf numFmtId="178" fontId="14" fillId="0" borderId="60" xfId="0" applyNumberFormat="1" applyFont="1" applyBorder="1" applyAlignment="1"/>
    <xf numFmtId="0" fontId="5" fillId="10" borderId="22" xfId="3" applyFont="1" applyFill="1" applyBorder="1" applyAlignment="1" applyProtection="1">
      <alignment horizontal="left" shrinkToFit="1"/>
      <protection locked="0"/>
    </xf>
    <xf numFmtId="0" fontId="6" fillId="10" borderId="4" xfId="3" applyFont="1" applyFill="1" applyBorder="1" applyAlignment="1" applyProtection="1">
      <protection locked="0"/>
    </xf>
    <xf numFmtId="0" fontId="5" fillId="0" borderId="3" xfId="0" applyNumberFormat="1" applyFont="1" applyBorder="1" applyAlignment="1">
      <alignment horizontal="left" wrapText="1"/>
    </xf>
    <xf numFmtId="0" fontId="5" fillId="0" borderId="7" xfId="0" applyNumberFormat="1" applyFont="1" applyFill="1" applyBorder="1" applyAlignment="1">
      <alignment horizontal="left" wrapText="1"/>
    </xf>
    <xf numFmtId="0" fontId="5" fillId="0" borderId="16" xfId="0" applyFont="1" applyFill="1" applyBorder="1" applyAlignment="1"/>
    <xf numFmtId="0" fontId="5" fillId="0" borderId="10" xfId="0" applyNumberFormat="1" applyFont="1" applyFill="1" applyBorder="1" applyAlignment="1" applyProtection="1">
      <alignment horizontal="center" shrinkToFit="1"/>
      <protection locked="0"/>
    </xf>
    <xf numFmtId="0" fontId="5" fillId="0" borderId="2" xfId="0" applyNumberFormat="1" applyFont="1" applyFill="1" applyBorder="1" applyAlignment="1" applyProtection="1">
      <alignment horizontal="center" shrinkToFit="1"/>
      <protection locked="0"/>
    </xf>
    <xf numFmtId="0" fontId="5" fillId="0" borderId="29" xfId="0" applyFont="1" applyFill="1" applyBorder="1" applyAlignment="1"/>
    <xf numFmtId="0" fontId="6" fillId="10" borderId="26" xfId="3" applyFont="1" applyFill="1" applyBorder="1" applyAlignment="1" applyProtection="1">
      <protection locked="0"/>
    </xf>
    <xf numFmtId="0" fontId="5" fillId="0" borderId="32" xfId="0" applyNumberFormat="1" applyFont="1" applyBorder="1" applyAlignment="1">
      <alignment horizontal="left" wrapText="1"/>
    </xf>
    <xf numFmtId="0" fontId="5" fillId="0" borderId="43" xfId="0" applyNumberFormat="1" applyFont="1" applyBorder="1" applyAlignment="1">
      <alignment horizontal="center" shrinkToFit="1"/>
    </xf>
    <xf numFmtId="0" fontId="5" fillId="0" borderId="3" xfId="3" applyFont="1" applyFill="1" applyBorder="1" applyAlignment="1" applyProtection="1">
      <protection locked="0"/>
    </xf>
    <xf numFmtId="0" fontId="7" fillId="0" borderId="61" xfId="3" applyFont="1" applyFill="1" applyBorder="1" applyAlignment="1" applyProtection="1">
      <alignment horizontal="left" shrinkToFit="1"/>
      <protection locked="0"/>
    </xf>
    <xf numFmtId="0" fontId="12" fillId="0" borderId="3" xfId="3" applyFont="1" applyFill="1" applyBorder="1" applyAlignment="1" applyProtection="1">
      <protection locked="0"/>
    </xf>
    <xf numFmtId="0" fontId="12" fillId="0" borderId="4" xfId="0" applyNumberFormat="1" applyFont="1" applyBorder="1" applyAlignment="1" applyProtection="1">
      <alignment horizontal="center" shrinkToFit="1"/>
      <protection locked="0"/>
    </xf>
    <xf numFmtId="0" fontId="5" fillId="0" borderId="5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left"/>
    </xf>
    <xf numFmtId="0" fontId="5" fillId="0" borderId="32" xfId="3" applyFont="1" applyFill="1" applyBorder="1" applyAlignment="1" applyProtection="1">
      <protection locked="0"/>
    </xf>
    <xf numFmtId="0" fontId="5" fillId="0" borderId="43" xfId="0" applyNumberFormat="1" applyFont="1" applyBorder="1" applyAlignment="1" applyProtection="1">
      <alignment horizontal="center" shrinkToFit="1"/>
      <protection locked="0"/>
    </xf>
    <xf numFmtId="0" fontId="5" fillId="0" borderId="39" xfId="3" applyFont="1" applyFill="1" applyBorder="1" applyAlignment="1" applyProtection="1">
      <protection locked="0"/>
    </xf>
    <xf numFmtId="0" fontId="5" fillId="0" borderId="62" xfId="0" applyNumberFormat="1" applyFont="1" applyBorder="1" applyAlignment="1" applyProtection="1">
      <alignment horizontal="center" shrinkToFit="1"/>
      <protection locked="0"/>
    </xf>
    <xf numFmtId="0" fontId="6" fillId="0" borderId="0" xfId="3" applyFont="1" applyFill="1" applyBorder="1" applyAlignment="1" applyProtection="1">
      <protection locked="0"/>
    </xf>
    <xf numFmtId="176" fontId="9" fillId="0" borderId="0" xfId="0" applyNumberFormat="1" applyFont="1" applyFill="1" applyBorder="1" applyAlignment="1">
      <alignment horizontal="right" wrapText="1"/>
    </xf>
    <xf numFmtId="0" fontId="5" fillId="11" borderId="2" xfId="5" applyNumberFormat="1" applyFont="1" applyFill="1" applyBorder="1" applyAlignment="1" applyProtection="1">
      <alignment horizontal="center" shrinkToFit="1"/>
      <protection locked="0"/>
    </xf>
    <xf numFmtId="0" fontId="5" fillId="11" borderId="7" xfId="5" applyNumberFormat="1" applyFont="1" applyFill="1" applyBorder="1" applyAlignment="1" applyProtection="1">
      <alignment horizontal="center" shrinkToFit="1"/>
      <protection locked="0"/>
    </xf>
    <xf numFmtId="177" fontId="6" fillId="0" borderId="7" xfId="0" applyNumberFormat="1" applyFont="1" applyBorder="1" applyAlignment="1" applyProtection="1">
      <protection locked="0"/>
    </xf>
    <xf numFmtId="177" fontId="6" fillId="0" borderId="16" xfId="0" applyNumberFormat="1" applyFont="1" applyFill="1" applyBorder="1" applyAlignment="1" applyProtection="1">
      <protection locked="0"/>
    </xf>
    <xf numFmtId="0" fontId="5" fillId="0" borderId="23" xfId="0" applyFont="1" applyFill="1" applyBorder="1" applyAlignment="1">
      <alignment horizontal="left"/>
    </xf>
    <xf numFmtId="0" fontId="5" fillId="0" borderId="8" xfId="0" applyNumberFormat="1" applyFont="1" applyFill="1" applyBorder="1" applyAlignment="1">
      <alignment horizontal="center" shrinkToFit="1"/>
    </xf>
    <xf numFmtId="0" fontId="17" fillId="0" borderId="8" xfId="0" applyNumberFormat="1" applyFont="1" applyFill="1" applyBorder="1" applyAlignment="1">
      <alignment horizontal="left" shrinkToFit="1"/>
    </xf>
    <xf numFmtId="0" fontId="17" fillId="0" borderId="8" xfId="0" applyNumberFormat="1" applyFont="1" applyFill="1" applyBorder="1" applyAlignment="1">
      <alignment wrapText="1"/>
    </xf>
    <xf numFmtId="0" fontId="5" fillId="0" borderId="8" xfId="0" applyNumberFormat="1" applyFont="1" applyFill="1" applyBorder="1" applyAlignment="1">
      <alignment horizontal="left" wrapText="1"/>
    </xf>
    <xf numFmtId="176" fontId="9" fillId="0" borderId="8" xfId="0" applyNumberFormat="1" applyFont="1" applyFill="1" applyBorder="1" applyAlignment="1">
      <alignment horizontal="right" wrapText="1"/>
    </xf>
    <xf numFmtId="0" fontId="5" fillId="0" borderId="4" xfId="5" applyNumberFormat="1" applyFont="1" applyFill="1" applyBorder="1" applyAlignment="1" applyProtection="1">
      <alignment horizontal="left" wrapText="1"/>
      <protection locked="0"/>
    </xf>
    <xf numFmtId="0" fontId="5" fillId="0" borderId="4" xfId="5" applyNumberFormat="1" applyFont="1" applyFill="1" applyBorder="1" applyAlignment="1" applyProtection="1">
      <alignment horizontal="center" shrinkToFit="1"/>
      <protection locked="0"/>
    </xf>
    <xf numFmtId="0" fontId="17" fillId="0" borderId="0" xfId="0" applyNumberFormat="1" applyFont="1" applyFill="1" applyBorder="1" applyAlignment="1">
      <alignment horizontal="left" shrinkToFit="1"/>
    </xf>
    <xf numFmtId="0" fontId="17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shrinkToFit="1"/>
    </xf>
    <xf numFmtId="0" fontId="5" fillId="0" borderId="26" xfId="5" applyNumberFormat="1" applyFont="1" applyFill="1" applyBorder="1" applyAlignment="1" applyProtection="1">
      <alignment horizontal="left" wrapText="1"/>
      <protection locked="0"/>
    </xf>
    <xf numFmtId="177" fontId="6" fillId="0" borderId="16" xfId="0" applyNumberFormat="1" applyFont="1" applyBorder="1" applyAlignment="1">
      <alignment horizontal="center"/>
    </xf>
    <xf numFmtId="0" fontId="6" fillId="0" borderId="20" xfId="5" applyFont="1" applyFill="1" applyBorder="1" applyAlignment="1"/>
    <xf numFmtId="0" fontId="5" fillId="0" borderId="3" xfId="0" applyNumberFormat="1" applyFont="1" applyFill="1" applyBorder="1" applyAlignment="1" applyProtection="1">
      <alignment horizontal="left" wrapText="1"/>
      <protection locked="0"/>
    </xf>
    <xf numFmtId="0" fontId="6" fillId="0" borderId="13" xfId="5" applyFont="1" applyFill="1" applyBorder="1" applyAlignment="1"/>
    <xf numFmtId="0" fontId="5" fillId="0" borderId="7" xfId="0" applyNumberFormat="1" applyFont="1" applyBorder="1" applyAlignment="1">
      <alignment horizontal="center" shrinkToFit="1"/>
    </xf>
    <xf numFmtId="0" fontId="5" fillId="0" borderId="7" xfId="5" applyNumberFormat="1" applyFont="1" applyBorder="1" applyAlignment="1" applyProtection="1">
      <alignment horizontal="center" shrinkToFit="1"/>
      <protection locked="0"/>
    </xf>
    <xf numFmtId="0" fontId="5" fillId="0" borderId="7" xfId="5" applyNumberFormat="1" applyFont="1" applyFill="1" applyBorder="1" applyAlignment="1" applyProtection="1">
      <alignment horizontal="center" shrinkToFit="1"/>
      <protection locked="0"/>
    </xf>
    <xf numFmtId="0" fontId="5" fillId="0" borderId="4" xfId="0" applyNumberFormat="1" applyFont="1" applyFill="1" applyBorder="1" applyAlignment="1" applyProtection="1">
      <alignment horizontal="left" wrapText="1"/>
      <protection locked="0"/>
    </xf>
    <xf numFmtId="0" fontId="5" fillId="0" borderId="4" xfId="0" applyNumberFormat="1" applyFont="1" applyFill="1" applyBorder="1" applyAlignment="1" applyProtection="1">
      <alignment horizontal="center" shrinkToFit="1"/>
      <protection locked="0"/>
    </xf>
    <xf numFmtId="0" fontId="6" fillId="0" borderId="4" xfId="0" applyFont="1" applyFill="1" applyBorder="1" applyAlignment="1"/>
    <xf numFmtId="0" fontId="6" fillId="0" borderId="7" xfId="0" applyFont="1" applyFill="1" applyBorder="1" applyAlignment="1"/>
    <xf numFmtId="0" fontId="6" fillId="0" borderId="4" xfId="0" applyFont="1" applyFill="1" applyBorder="1" applyAlignment="1">
      <alignment horizontal="center" shrinkToFit="1"/>
    </xf>
    <xf numFmtId="4" fontId="21" fillId="0" borderId="57" xfId="2" applyNumberFormat="1" applyFont="1" applyFill="1" applyBorder="1" applyAlignment="1">
      <alignment wrapText="1"/>
    </xf>
    <xf numFmtId="0" fontId="25" fillId="0" borderId="7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Border="1">
      <alignment vertical="center"/>
    </xf>
    <xf numFmtId="179" fontId="6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6" fillId="0" borderId="8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4" fontId="21" fillId="0" borderId="25" xfId="2" applyNumberFormat="1" applyFont="1" applyFill="1" applyBorder="1" applyAlignment="1">
      <alignment wrapText="1"/>
    </xf>
    <xf numFmtId="4" fontId="21" fillId="0" borderId="6" xfId="2" applyNumberFormat="1" applyFont="1" applyFill="1" applyBorder="1" applyAlignment="1">
      <alignment wrapText="1"/>
    </xf>
    <xf numFmtId="4" fontId="21" fillId="0" borderId="24" xfId="2" applyNumberFormat="1" applyFont="1" applyFill="1" applyBorder="1" applyAlignment="1">
      <alignment wrapText="1"/>
    </xf>
    <xf numFmtId="4" fontId="21" fillId="0" borderId="4" xfId="2" applyNumberFormat="1" applyFont="1" applyFill="1" applyBorder="1" applyAlignment="1">
      <alignment wrapText="1"/>
    </xf>
    <xf numFmtId="0" fontId="19" fillId="0" borderId="2" xfId="0" applyNumberFormat="1" applyFont="1" applyFill="1" applyBorder="1" applyAlignment="1">
      <alignment horizontal="center" vertical="center"/>
    </xf>
    <xf numFmtId="0" fontId="19" fillId="0" borderId="4" xfId="0" applyNumberFormat="1" applyFont="1" applyFill="1" applyBorder="1" applyAlignment="1">
      <alignment horizontal="center" vertical="center"/>
    </xf>
    <xf numFmtId="4" fontId="21" fillId="0" borderId="10" xfId="2" applyNumberFormat="1" applyFont="1" applyFill="1" applyBorder="1" applyAlignment="1">
      <alignment wrapText="1"/>
    </xf>
    <xf numFmtId="4" fontId="21" fillId="0" borderId="9" xfId="2" applyNumberFormat="1" applyFont="1" applyFill="1" applyBorder="1" applyAlignment="1">
      <alignment wrapText="1"/>
    </xf>
    <xf numFmtId="4" fontId="21" fillId="0" borderId="57" xfId="2" applyNumberFormat="1" applyFont="1" applyFill="1" applyBorder="1" applyAlignment="1">
      <alignment wrapText="1"/>
    </xf>
    <xf numFmtId="4" fontId="21" fillId="0" borderId="12" xfId="2" applyNumberFormat="1" applyFont="1" applyFill="1" applyBorder="1" applyAlignment="1">
      <alignment wrapText="1"/>
    </xf>
    <xf numFmtId="4" fontId="21" fillId="0" borderId="45" xfId="2" applyNumberFormat="1" applyFont="1" applyFill="1" applyBorder="1" applyAlignment="1">
      <alignment wrapText="1"/>
    </xf>
    <xf numFmtId="4" fontId="21" fillId="0" borderId="5" xfId="2" applyNumberFormat="1" applyFont="1" applyFill="1" applyBorder="1" applyAlignment="1">
      <alignment wrapText="1"/>
    </xf>
    <xf numFmtId="4" fontId="21" fillId="0" borderId="2" xfId="2" applyNumberFormat="1" applyFont="1" applyFill="1" applyBorder="1" applyAlignment="1">
      <alignment wrapText="1"/>
    </xf>
    <xf numFmtId="0" fontId="19" fillId="0" borderId="3" xfId="0" applyNumberFormat="1" applyFont="1" applyFill="1" applyBorder="1" applyAlignment="1">
      <alignment horizontal="center" vertical="center"/>
    </xf>
    <xf numFmtId="0" fontId="19" fillId="0" borderId="24" xfId="0" applyNumberFormat="1" applyFont="1" applyFill="1" applyBorder="1" applyAlignment="1">
      <alignment horizontal="center" vertical="center"/>
    </xf>
    <xf numFmtId="4" fontId="21" fillId="0" borderId="37" xfId="2" applyNumberFormat="1" applyFont="1" applyFill="1" applyBorder="1" applyAlignment="1">
      <alignment wrapText="1"/>
    </xf>
    <xf numFmtId="185" fontId="23" fillId="0" borderId="45" xfId="0" applyNumberFormat="1" applyFont="1" applyFill="1" applyBorder="1" applyAlignment="1">
      <alignment vertical="center"/>
    </xf>
    <xf numFmtId="185" fontId="23" fillId="0" borderId="0" xfId="0" applyNumberFormat="1" applyFont="1" applyFill="1" applyBorder="1" applyAlignment="1">
      <alignment vertical="center"/>
    </xf>
    <xf numFmtId="0" fontId="19" fillId="0" borderId="8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177" fontId="23" fillId="0" borderId="45" xfId="0" applyNumberFormat="1" applyFont="1" applyFill="1" applyBorder="1" applyAlignment="1">
      <alignment vertical="center"/>
    </xf>
    <xf numFmtId="177" fontId="23" fillId="0" borderId="0" xfId="0" applyNumberFormat="1" applyFont="1" applyFill="1" applyBorder="1" applyAlignment="1">
      <alignment vertical="center"/>
    </xf>
    <xf numFmtId="0" fontId="22" fillId="0" borderId="4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4" fontId="21" fillId="0" borderId="37" xfId="2" applyNumberFormat="1" applyFont="1" applyFill="1" applyBorder="1" applyAlignment="1"/>
    <xf numFmtId="4" fontId="21" fillId="0" borderId="9" xfId="2" applyNumberFormat="1" applyFont="1" applyFill="1" applyBorder="1" applyAlignment="1"/>
    <xf numFmtId="177" fontId="6" fillId="0" borderId="0" xfId="0" applyNumberFormat="1" applyFont="1" applyFill="1" applyBorder="1" applyAlignment="1">
      <alignment vertical="center"/>
    </xf>
    <xf numFmtId="0" fontId="6" fillId="0" borderId="3" xfId="0" applyFont="1" applyBorder="1">
      <alignment vertical="center"/>
    </xf>
    <xf numFmtId="0" fontId="19" fillId="0" borderId="50" xfId="0" applyNumberFormat="1" applyFont="1" applyFill="1" applyBorder="1" applyAlignment="1">
      <alignment horizontal="center" vertical="center"/>
    </xf>
    <xf numFmtId="0" fontId="19" fillId="0" borderId="51" xfId="0" applyNumberFormat="1" applyFont="1" applyFill="1" applyBorder="1" applyAlignment="1">
      <alignment horizontal="center" vertical="center"/>
    </xf>
    <xf numFmtId="0" fontId="6" fillId="0" borderId="4" xfId="0" applyFont="1" applyBorder="1">
      <alignment vertical="center"/>
    </xf>
    <xf numFmtId="179" fontId="16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9" fillId="2" borderId="29" xfId="0" applyNumberFormat="1" applyFont="1" applyFill="1" applyBorder="1" applyAlignment="1">
      <alignment horizontal="center" vertical="center"/>
    </xf>
    <xf numFmtId="0" fontId="9" fillId="2" borderId="27" xfId="0" applyNumberFormat="1" applyFont="1" applyFill="1" applyBorder="1" applyAlignment="1">
      <alignment horizontal="center" vertical="center"/>
    </xf>
    <xf numFmtId="0" fontId="9" fillId="2" borderId="16" xfId="0" applyNumberFormat="1" applyFont="1" applyFill="1" applyBorder="1" applyAlignment="1">
      <alignment horizontal="center" vertical="center"/>
    </xf>
    <xf numFmtId="0" fontId="9" fillId="2" borderId="18" xfId="0" applyNumberFormat="1" applyFont="1" applyFill="1" applyBorder="1" applyAlignment="1">
      <alignment horizontal="center" vertical="center"/>
    </xf>
    <xf numFmtId="0" fontId="9" fillId="2" borderId="16" xfId="0" applyNumberFormat="1" applyFont="1" applyFill="1" applyBorder="1" applyAlignment="1">
      <alignment horizontal="center" vertical="center" shrinkToFit="1"/>
    </xf>
    <xf numFmtId="0" fontId="9" fillId="2" borderId="18" xfId="0" applyNumberFormat="1" applyFont="1" applyFill="1" applyBorder="1" applyAlignment="1">
      <alignment horizontal="center" vertical="center" shrinkToFit="1"/>
    </xf>
    <xf numFmtId="0" fontId="7" fillId="0" borderId="2" xfId="0" applyNumberFormat="1" applyFont="1" applyBorder="1" applyAlignment="1">
      <alignment shrinkToFit="1"/>
    </xf>
    <xf numFmtId="0" fontId="7" fillId="0" borderId="3" xfId="0" applyNumberFormat="1" applyFont="1" applyBorder="1" applyAlignment="1">
      <alignment shrinkToFit="1"/>
    </xf>
    <xf numFmtId="0" fontId="9" fillId="2" borderId="23" xfId="0" applyNumberFormat="1" applyFont="1" applyFill="1" applyBorder="1" applyAlignment="1">
      <alignment horizontal="center" vertical="center" shrinkToFit="1"/>
    </xf>
    <xf numFmtId="0" fontId="9" fillId="2" borderId="20" xfId="0" applyNumberFormat="1" applyFont="1" applyFill="1" applyBorder="1" applyAlignment="1">
      <alignment horizontal="center" vertical="center" shrinkToFit="1"/>
    </xf>
    <xf numFmtId="0" fontId="9" fillId="2" borderId="10" xfId="0" applyNumberFormat="1" applyFont="1" applyFill="1" applyBorder="1" applyAlignment="1">
      <alignment horizontal="center" vertical="center" shrinkToFit="1"/>
    </xf>
    <xf numFmtId="0" fontId="9" fillId="2" borderId="5" xfId="0" applyNumberFormat="1" applyFont="1" applyFill="1" applyBorder="1" applyAlignment="1">
      <alignment horizontal="center" vertical="center" shrinkToFit="1"/>
    </xf>
    <xf numFmtId="0" fontId="10" fillId="2" borderId="2" xfId="0" applyNumberFormat="1" applyFont="1" applyFill="1" applyBorder="1" applyAlignment="1">
      <alignment horizontal="center"/>
    </xf>
    <xf numFmtId="0" fontId="10" fillId="2" borderId="3" xfId="0" applyNumberFormat="1" applyFont="1" applyFill="1" applyBorder="1" applyAlignment="1">
      <alignment horizontal="center"/>
    </xf>
    <xf numFmtId="0" fontId="10" fillId="2" borderId="4" xfId="0" applyNumberFormat="1" applyFont="1" applyFill="1" applyBorder="1" applyAlignment="1">
      <alignment horizontal="center"/>
    </xf>
    <xf numFmtId="0" fontId="10" fillId="9" borderId="2" xfId="0" applyNumberFormat="1" applyFont="1" applyFill="1" applyBorder="1" applyAlignment="1">
      <alignment shrinkToFit="1"/>
    </xf>
    <xf numFmtId="0" fontId="10" fillId="9" borderId="4" xfId="0" applyNumberFormat="1" applyFont="1" applyFill="1" applyBorder="1" applyAlignment="1">
      <alignment shrinkToFit="1"/>
    </xf>
    <xf numFmtId="0" fontId="9" fillId="3" borderId="2" xfId="0" applyNumberFormat="1" applyFont="1" applyFill="1" applyBorder="1" applyAlignment="1">
      <alignment shrinkToFit="1"/>
    </xf>
    <xf numFmtId="0" fontId="9" fillId="3" borderId="4" xfId="0" applyNumberFormat="1" applyFont="1" applyFill="1" applyBorder="1" applyAlignment="1">
      <alignment shrinkToFit="1"/>
    </xf>
    <xf numFmtId="0" fontId="10" fillId="8" borderId="2" xfId="0" applyNumberFormat="1" applyFont="1" applyFill="1" applyBorder="1" applyAlignment="1">
      <alignment shrinkToFit="1"/>
    </xf>
    <xf numFmtId="0" fontId="10" fillId="8" borderId="4" xfId="0" applyNumberFormat="1" applyFont="1" applyFill="1" applyBorder="1" applyAlignment="1">
      <alignment shrinkToFit="1"/>
    </xf>
    <xf numFmtId="0" fontId="9" fillId="2" borderId="19" xfId="0" applyNumberFormat="1" applyFont="1" applyFill="1" applyBorder="1" applyAlignment="1">
      <alignment horizontal="center" vertical="center" shrinkToFit="1"/>
    </xf>
    <xf numFmtId="0" fontId="9" fillId="2" borderId="28" xfId="0" applyNumberFormat="1" applyFont="1" applyFill="1" applyBorder="1" applyAlignment="1">
      <alignment horizontal="center" vertical="center"/>
    </xf>
    <xf numFmtId="0" fontId="9" fillId="2" borderId="17" xfId="0" applyNumberFormat="1" applyFont="1" applyFill="1" applyBorder="1" applyAlignment="1">
      <alignment horizontal="center" vertical="center"/>
    </xf>
    <xf numFmtId="0" fontId="9" fillId="2" borderId="45" xfId="0" applyNumberFormat="1" applyFont="1" applyFill="1" applyBorder="1" applyAlignment="1">
      <alignment horizontal="center" vertical="center" shrinkToFit="1"/>
    </xf>
    <xf numFmtId="0" fontId="7" fillId="0" borderId="34" xfId="0" applyNumberFormat="1" applyFont="1" applyBorder="1" applyAlignment="1">
      <alignment shrinkToFit="1"/>
    </xf>
    <xf numFmtId="0" fontId="7" fillId="0" borderId="32" xfId="0" applyNumberFormat="1" applyFont="1" applyBorder="1" applyAlignment="1">
      <alignment shrinkToFit="1"/>
    </xf>
    <xf numFmtId="0" fontId="7" fillId="0" borderId="38" xfId="0" applyNumberFormat="1" applyFont="1" applyBorder="1" applyAlignment="1">
      <alignment shrinkToFit="1"/>
    </xf>
    <xf numFmtId="0" fontId="7" fillId="0" borderId="39" xfId="0" applyNumberFormat="1" applyFont="1" applyBorder="1" applyAlignment="1">
      <alignment shrinkToFit="1"/>
    </xf>
  </cellXfs>
  <cellStyles count="7">
    <cellStyle name="Standaard 2" xfId="1"/>
    <cellStyle name="Standaard_Blad1" xfId="2"/>
    <cellStyle name="桁区切り" xfId="4" builtinId="6"/>
    <cellStyle name="標準" xfId="0" builtinId="0"/>
    <cellStyle name="標準 2" xfId="5"/>
    <cellStyle name="標準 3" xfId="6"/>
    <cellStyle name="標準_2007年産オランダ産百合栽培面積（英語バージョン）" xfId="3"/>
  </cellStyles>
  <dxfs count="0"/>
  <tableStyles count="0" defaultTableStyle="TableStyleMedium2" defaultPivotStyle="PivotStyleLight16"/>
  <colors>
    <mruColors>
      <color rgb="FFFFFFCC"/>
      <color rgb="FFC0C0C0"/>
      <color rgb="FFFF66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8"/>
  <sheetViews>
    <sheetView tabSelected="1" zoomScaleNormal="100" workbookViewId="0">
      <selection sqref="A1:B1"/>
    </sheetView>
  </sheetViews>
  <sheetFormatPr defaultRowHeight="13.5"/>
  <cols>
    <col min="1" max="1" width="14.625" style="182" customWidth="1"/>
    <col min="2" max="8" width="11.375" style="182" customWidth="1"/>
    <col min="9" max="9" width="7.125" style="182" customWidth="1"/>
    <col min="10" max="16" width="9.125" style="182" customWidth="1"/>
    <col min="17" max="17" width="4.75" style="182" customWidth="1"/>
    <col min="18" max="16384" width="9" style="17"/>
  </cols>
  <sheetData>
    <row r="1" spans="1:17" ht="18" customHeight="1">
      <c r="A1" s="411">
        <v>41466</v>
      </c>
      <c r="B1" s="411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8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17" ht="21.95" customHeight="1">
      <c r="A3" s="412" t="s">
        <v>1408</v>
      </c>
      <c r="B3" s="412"/>
      <c r="C3" s="412"/>
      <c r="D3" s="412"/>
      <c r="E3" s="412"/>
      <c r="F3" s="412"/>
      <c r="G3" s="412"/>
      <c r="H3" s="412"/>
      <c r="I3" s="130"/>
      <c r="J3" s="130"/>
      <c r="K3" s="130"/>
      <c r="L3" s="130"/>
      <c r="M3" s="130"/>
      <c r="N3" s="130"/>
      <c r="O3" s="130"/>
      <c r="P3" s="130"/>
      <c r="Q3" s="130"/>
    </row>
    <row r="4" spans="1:17" ht="18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1:17" s="136" customFormat="1" ht="18" customHeight="1">
      <c r="A5" s="131" t="s">
        <v>442</v>
      </c>
      <c r="B5" s="132">
        <v>1991</v>
      </c>
      <c r="C5" s="132">
        <v>1992</v>
      </c>
      <c r="D5" s="132">
        <v>1993</v>
      </c>
      <c r="E5" s="132">
        <v>1994</v>
      </c>
      <c r="F5" s="132">
        <v>1995</v>
      </c>
      <c r="G5" s="132">
        <v>1996</v>
      </c>
      <c r="H5" s="132">
        <v>1997</v>
      </c>
      <c r="I5" s="133"/>
      <c r="J5" s="134"/>
      <c r="K5" s="134"/>
      <c r="L5" s="134"/>
      <c r="M5" s="134"/>
      <c r="N5" s="134"/>
      <c r="O5" s="134"/>
      <c r="P5" s="135"/>
      <c r="Q5" s="135"/>
    </row>
    <row r="6" spans="1:17" s="136" customFormat="1" ht="18" customHeight="1">
      <c r="A6" s="137" t="s">
        <v>443</v>
      </c>
      <c r="B6" s="138">
        <v>2153.7600000000002</v>
      </c>
      <c r="C6" s="138">
        <v>2361.6799999999998</v>
      </c>
      <c r="D6" s="138">
        <v>2469.1999999999998</v>
      </c>
      <c r="E6" s="138">
        <v>2658.72</v>
      </c>
      <c r="F6" s="138">
        <v>3015.57</v>
      </c>
      <c r="G6" s="138">
        <v>3069.36</v>
      </c>
      <c r="H6" s="138">
        <v>3095.42</v>
      </c>
      <c r="I6" s="139"/>
      <c r="J6" s="140"/>
      <c r="K6" s="140"/>
      <c r="L6" s="140"/>
      <c r="M6" s="140"/>
      <c r="N6" s="140"/>
      <c r="O6" s="140"/>
      <c r="P6" s="140"/>
      <c r="Q6" s="141"/>
    </row>
    <row r="7" spans="1:17" s="136" customFormat="1" ht="18" customHeight="1">
      <c r="A7" s="142" t="s">
        <v>444</v>
      </c>
      <c r="B7" s="143">
        <v>380.54</v>
      </c>
      <c r="C7" s="143">
        <v>342.25</v>
      </c>
      <c r="D7" s="143">
        <v>419.6</v>
      </c>
      <c r="E7" s="143">
        <v>431.75</v>
      </c>
      <c r="F7" s="143">
        <v>495.32</v>
      </c>
      <c r="G7" s="143">
        <v>506.22</v>
      </c>
      <c r="H7" s="143">
        <v>478.86</v>
      </c>
      <c r="I7" s="139"/>
      <c r="J7" s="140"/>
      <c r="K7" s="140"/>
      <c r="L7" s="140"/>
      <c r="M7" s="140"/>
      <c r="N7" s="140"/>
      <c r="O7" s="140"/>
      <c r="P7" s="140"/>
      <c r="Q7" s="141"/>
    </row>
    <row r="8" spans="1:17" s="136" customFormat="1" ht="18" customHeight="1">
      <c r="A8" s="144" t="s">
        <v>445</v>
      </c>
      <c r="B8" s="145">
        <v>25.6</v>
      </c>
      <c r="C8" s="145">
        <v>27.76</v>
      </c>
      <c r="D8" s="145">
        <v>30.49</v>
      </c>
      <c r="E8" s="145">
        <v>26.11</v>
      </c>
      <c r="F8" s="145">
        <v>28.4</v>
      </c>
      <c r="G8" s="145">
        <v>27.43</v>
      </c>
      <c r="H8" s="145">
        <v>26.63</v>
      </c>
      <c r="I8" s="139"/>
      <c r="J8" s="140"/>
      <c r="K8" s="140"/>
      <c r="L8" s="140"/>
      <c r="M8" s="140"/>
      <c r="N8" s="140"/>
      <c r="O8" s="140"/>
      <c r="P8" s="140"/>
      <c r="Q8" s="141"/>
    </row>
    <row r="9" spans="1:17" s="136" customFormat="1" ht="18" customHeight="1">
      <c r="A9" s="144" t="s">
        <v>446</v>
      </c>
      <c r="B9" s="146">
        <f t="shared" ref="B9:H9" si="0">SUM(B6:B8)</f>
        <v>2559.9</v>
      </c>
      <c r="C9" s="146">
        <f t="shared" si="0"/>
        <v>2731.69</v>
      </c>
      <c r="D9" s="146">
        <f t="shared" si="0"/>
        <v>2919.2899999999995</v>
      </c>
      <c r="E9" s="146">
        <f t="shared" si="0"/>
        <v>3116.58</v>
      </c>
      <c r="F9" s="146">
        <f t="shared" si="0"/>
        <v>3539.2900000000004</v>
      </c>
      <c r="G9" s="146">
        <f t="shared" si="0"/>
        <v>3603.0099999999998</v>
      </c>
      <c r="H9" s="146">
        <f t="shared" si="0"/>
        <v>3600.9100000000003</v>
      </c>
      <c r="I9" s="139"/>
      <c r="J9" s="140"/>
      <c r="K9" s="140"/>
      <c r="L9" s="140"/>
      <c r="M9" s="140"/>
      <c r="N9" s="140"/>
      <c r="O9" s="140"/>
      <c r="P9" s="140"/>
      <c r="Q9" s="141"/>
    </row>
    <row r="10" spans="1:17" s="136" customFormat="1" ht="18" customHeight="1">
      <c r="A10" s="147"/>
      <c r="B10" s="147"/>
      <c r="C10" s="147"/>
      <c r="D10" s="147"/>
      <c r="E10" s="147"/>
      <c r="F10" s="147"/>
      <c r="G10" s="147"/>
      <c r="H10" s="130"/>
      <c r="I10" s="130"/>
      <c r="J10" s="130"/>
      <c r="K10" s="130"/>
      <c r="L10" s="130"/>
      <c r="M10" s="130"/>
      <c r="N10" s="130"/>
      <c r="O10" s="130"/>
      <c r="P10" s="130"/>
      <c r="Q10" s="130"/>
    </row>
    <row r="11" spans="1:17" ht="18" customHeigh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</row>
    <row r="12" spans="1:17" ht="18" customHeight="1">
      <c r="A12" s="131" t="s">
        <v>442</v>
      </c>
      <c r="B12" s="132">
        <v>1998</v>
      </c>
      <c r="C12" s="132">
        <v>1999</v>
      </c>
      <c r="D12" s="132">
        <v>2000</v>
      </c>
      <c r="E12" s="132">
        <v>2001</v>
      </c>
      <c r="F12" s="132">
        <v>2002</v>
      </c>
      <c r="G12" s="132">
        <v>2003</v>
      </c>
      <c r="H12" s="132">
        <v>2004</v>
      </c>
      <c r="I12" s="148"/>
      <c r="J12" s="130"/>
      <c r="K12" s="130"/>
      <c r="L12" s="130"/>
      <c r="M12" s="130"/>
      <c r="N12" s="130"/>
      <c r="O12" s="130"/>
      <c r="P12" s="130"/>
      <c r="Q12" s="130"/>
    </row>
    <row r="13" spans="1:17" ht="18" customHeight="1">
      <c r="A13" s="137" t="s">
        <v>443</v>
      </c>
      <c r="B13" s="138">
        <v>3420.15</v>
      </c>
      <c r="C13" s="138">
        <v>3599.15</v>
      </c>
      <c r="D13" s="138">
        <v>3794</v>
      </c>
      <c r="E13" s="138">
        <v>3641.94</v>
      </c>
      <c r="F13" s="138">
        <v>3785.29</v>
      </c>
      <c r="G13" s="149">
        <v>3681</v>
      </c>
      <c r="H13" s="150">
        <v>3211.64</v>
      </c>
      <c r="I13" s="148"/>
      <c r="J13" s="130"/>
      <c r="K13" s="130"/>
      <c r="L13" s="130"/>
      <c r="M13" s="130"/>
      <c r="N13" s="130"/>
      <c r="O13" s="130"/>
      <c r="P13" s="130"/>
      <c r="Q13" s="130"/>
    </row>
    <row r="14" spans="1:17" ht="18" customHeight="1">
      <c r="A14" s="142" t="s">
        <v>444</v>
      </c>
      <c r="B14" s="143">
        <v>480.19</v>
      </c>
      <c r="C14" s="143">
        <v>576.28</v>
      </c>
      <c r="D14" s="143">
        <v>700</v>
      </c>
      <c r="E14" s="143">
        <v>668.93</v>
      </c>
      <c r="F14" s="143">
        <v>626.36</v>
      </c>
      <c r="G14" s="151">
        <v>613</v>
      </c>
      <c r="H14" s="152">
        <v>492.17</v>
      </c>
      <c r="I14" s="148"/>
      <c r="J14" s="130"/>
      <c r="K14" s="130"/>
      <c r="L14" s="130"/>
      <c r="M14" s="130"/>
      <c r="N14" s="130"/>
      <c r="O14" s="130"/>
      <c r="P14" s="130"/>
      <c r="Q14" s="130"/>
    </row>
    <row r="15" spans="1:17" ht="18" customHeight="1">
      <c r="A15" s="144" t="s">
        <v>445</v>
      </c>
      <c r="B15" s="145">
        <v>26.53</v>
      </c>
      <c r="C15" s="145">
        <v>28.55</v>
      </c>
      <c r="D15" s="145">
        <v>26.3</v>
      </c>
      <c r="E15" s="145">
        <v>23.41</v>
      </c>
      <c r="F15" s="145">
        <v>18.09</v>
      </c>
      <c r="G15" s="153">
        <v>16</v>
      </c>
      <c r="H15" s="154">
        <v>10.58</v>
      </c>
      <c r="I15" s="148"/>
      <c r="J15" s="130"/>
      <c r="K15" s="130"/>
      <c r="L15" s="130"/>
      <c r="M15" s="130"/>
      <c r="N15" s="130"/>
      <c r="O15" s="130"/>
      <c r="P15" s="130"/>
      <c r="Q15" s="130"/>
    </row>
    <row r="16" spans="1:17" ht="18" customHeight="1">
      <c r="A16" s="144" t="s">
        <v>446</v>
      </c>
      <c r="B16" s="146">
        <f t="shared" ref="B16:H16" si="1">SUM(B13:B15)</f>
        <v>3926.8700000000003</v>
      </c>
      <c r="C16" s="146">
        <f t="shared" si="1"/>
        <v>4203.9800000000005</v>
      </c>
      <c r="D16" s="146">
        <f t="shared" si="1"/>
        <v>4520.3</v>
      </c>
      <c r="E16" s="146">
        <f t="shared" si="1"/>
        <v>4334.28</v>
      </c>
      <c r="F16" s="146">
        <f t="shared" si="1"/>
        <v>4429.74</v>
      </c>
      <c r="G16" s="155">
        <f t="shared" si="1"/>
        <v>4310</v>
      </c>
      <c r="H16" s="156">
        <f t="shared" si="1"/>
        <v>3714.39</v>
      </c>
      <c r="I16" s="148"/>
      <c r="J16" s="130"/>
      <c r="K16" s="130"/>
      <c r="L16" s="130"/>
      <c r="M16" s="130"/>
      <c r="N16" s="130"/>
      <c r="O16" s="130"/>
      <c r="P16" s="130"/>
      <c r="Q16" s="130"/>
    </row>
    <row r="17" spans="1:17" ht="18" customHeigh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</row>
    <row r="18" spans="1:17" ht="18" customHeight="1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</row>
    <row r="19" spans="1:17" ht="18" customHeight="1">
      <c r="A19" s="131" t="s">
        <v>442</v>
      </c>
      <c r="B19" s="157">
        <v>2005</v>
      </c>
      <c r="C19" s="158">
        <v>2006</v>
      </c>
      <c r="D19" s="159">
        <v>2007</v>
      </c>
      <c r="E19" s="160" t="s">
        <v>447</v>
      </c>
      <c r="F19" s="161" t="s">
        <v>448</v>
      </c>
      <c r="G19" s="409" t="s">
        <v>1452</v>
      </c>
      <c r="J19" s="130"/>
      <c r="K19" s="130"/>
      <c r="L19" s="130"/>
      <c r="M19" s="130"/>
      <c r="N19" s="130"/>
      <c r="O19" s="130"/>
      <c r="P19" s="130"/>
      <c r="Q19" s="130"/>
    </row>
    <row r="20" spans="1:17" ht="18" customHeight="1">
      <c r="A20" s="137" t="s">
        <v>443</v>
      </c>
      <c r="B20" s="162">
        <v>3293.3</v>
      </c>
      <c r="C20" s="152">
        <v>3603.56</v>
      </c>
      <c r="D20" s="162">
        <v>3696</v>
      </c>
      <c r="E20" s="163">
        <v>3345</v>
      </c>
      <c r="F20" s="164">
        <v>3357</v>
      </c>
      <c r="G20" s="243">
        <f>((F20/E20)-1)*100</f>
        <v>0.35874439461882623</v>
      </c>
      <c r="J20" s="130"/>
      <c r="K20" s="130"/>
      <c r="L20" s="130"/>
      <c r="M20" s="130"/>
      <c r="N20" s="130"/>
      <c r="O20" s="130"/>
      <c r="P20" s="130"/>
      <c r="Q20" s="130"/>
    </row>
    <row r="21" spans="1:17" ht="18" customHeight="1">
      <c r="A21" s="142" t="s">
        <v>451</v>
      </c>
      <c r="B21" s="166">
        <v>542.87</v>
      </c>
      <c r="C21" s="166">
        <v>568.82000000000005</v>
      </c>
      <c r="D21" s="162">
        <v>531</v>
      </c>
      <c r="E21" s="163">
        <v>523</v>
      </c>
      <c r="F21" s="164">
        <v>511</v>
      </c>
      <c r="G21" s="243">
        <f t="shared" ref="G21:G23" si="2">((F21/E21)-1)*100</f>
        <v>-2.2944550669216079</v>
      </c>
      <c r="J21" s="130"/>
      <c r="K21" s="130"/>
      <c r="L21" s="130"/>
      <c r="M21" s="130"/>
      <c r="N21" s="130"/>
      <c r="O21" s="130"/>
      <c r="P21" s="130"/>
      <c r="Q21" s="130"/>
    </row>
    <row r="22" spans="1:17" ht="18" customHeight="1">
      <c r="A22" s="144" t="s">
        <v>445</v>
      </c>
      <c r="B22" s="167">
        <v>8.18</v>
      </c>
      <c r="C22" s="167">
        <v>7.94</v>
      </c>
      <c r="D22" s="168">
        <v>8</v>
      </c>
      <c r="E22" s="163">
        <v>6</v>
      </c>
      <c r="F22" s="164">
        <v>7</v>
      </c>
      <c r="G22" s="243">
        <f t="shared" si="2"/>
        <v>16.666666666666675</v>
      </c>
      <c r="J22" s="130"/>
      <c r="K22" s="130"/>
      <c r="L22" s="130"/>
      <c r="M22" s="130"/>
      <c r="N22" s="130"/>
      <c r="O22" s="130"/>
      <c r="P22" s="130"/>
      <c r="Q22" s="130"/>
    </row>
    <row r="23" spans="1:17" ht="18" customHeight="1">
      <c r="A23" s="144" t="s">
        <v>446</v>
      </c>
      <c r="B23" s="170">
        <f>SUM(B20:B22)</f>
        <v>3844.35</v>
      </c>
      <c r="C23" s="170">
        <f>SUM(C20:C22)</f>
        <v>4180.32</v>
      </c>
      <c r="D23" s="171">
        <f>SUM(D20:D22)</f>
        <v>4235</v>
      </c>
      <c r="E23" s="172">
        <f>SUM(E20:E22)</f>
        <v>3874</v>
      </c>
      <c r="F23" s="173">
        <v>3875</v>
      </c>
      <c r="G23" s="336">
        <f t="shared" si="2"/>
        <v>2.5813113061445847E-2</v>
      </c>
      <c r="J23" s="130"/>
      <c r="K23" s="130"/>
      <c r="L23" s="130"/>
      <c r="M23" s="130"/>
      <c r="N23" s="130"/>
      <c r="O23" s="130"/>
      <c r="P23" s="130"/>
      <c r="Q23" s="130"/>
    </row>
    <row r="24" spans="1:17" ht="18" customHeight="1">
      <c r="A24" s="312"/>
      <c r="B24" s="312"/>
      <c r="C24" s="312"/>
      <c r="D24" s="312"/>
      <c r="E24" s="312"/>
      <c r="F24" s="312"/>
      <c r="G24" s="312"/>
      <c r="H24" s="130"/>
      <c r="I24" s="130"/>
      <c r="J24" s="130"/>
      <c r="K24" s="130"/>
      <c r="L24" s="130"/>
      <c r="M24" s="130"/>
      <c r="N24" s="130"/>
      <c r="O24" s="130"/>
      <c r="P24" s="130"/>
      <c r="Q24" s="130"/>
    </row>
    <row r="25" spans="1:17" ht="18" customHeight="1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</row>
    <row r="26" spans="1:17" ht="18" customHeight="1">
      <c r="A26" s="131" t="s">
        <v>442</v>
      </c>
      <c r="B26" s="160" t="s">
        <v>449</v>
      </c>
      <c r="C26" s="161" t="s">
        <v>450</v>
      </c>
      <c r="D26" s="409" t="s">
        <v>1452</v>
      </c>
      <c r="E26" s="176" t="s">
        <v>452</v>
      </c>
      <c r="F26" s="177" t="s">
        <v>453</v>
      </c>
      <c r="G26" s="409" t="s">
        <v>1452</v>
      </c>
      <c r="P26" s="130"/>
      <c r="Q26" s="130"/>
    </row>
    <row r="27" spans="1:17" ht="18" customHeight="1">
      <c r="A27" s="137" t="s">
        <v>443</v>
      </c>
      <c r="B27" s="332">
        <v>2940</v>
      </c>
      <c r="C27" s="333">
        <v>2974</v>
      </c>
      <c r="D27" s="243">
        <f>((C27/B27)-1)*100</f>
        <v>1.1564625850340127</v>
      </c>
      <c r="E27" s="179">
        <v>3180.13</v>
      </c>
      <c r="F27" s="165">
        <v>3248</v>
      </c>
      <c r="G27" s="243">
        <f>((F27/E27)-1)*100</f>
        <v>2.1341894828198704</v>
      </c>
      <c r="P27" s="130"/>
      <c r="Q27" s="130"/>
    </row>
    <row r="28" spans="1:17" ht="18" customHeight="1">
      <c r="A28" s="142" t="s">
        <v>451</v>
      </c>
      <c r="B28" s="163">
        <v>421</v>
      </c>
      <c r="C28" s="334">
        <v>435.34</v>
      </c>
      <c r="D28" s="243">
        <f t="shared" ref="D28:D31" si="3">((C28/B28)-1)*100</f>
        <v>3.4061757719714869</v>
      </c>
      <c r="E28" s="180">
        <v>334.23</v>
      </c>
      <c r="F28" s="165">
        <v>321</v>
      </c>
      <c r="G28" s="243">
        <f t="shared" ref="G28:G31" si="4">((F28/E28)-1)*100</f>
        <v>-3.9583520330311539</v>
      </c>
      <c r="P28" s="130"/>
      <c r="Q28" s="130"/>
    </row>
    <row r="29" spans="1:17" ht="18" customHeight="1">
      <c r="A29" s="142" t="s">
        <v>456</v>
      </c>
      <c r="B29" s="296" t="s">
        <v>438</v>
      </c>
      <c r="C29" s="297" t="s">
        <v>438</v>
      </c>
      <c r="D29" s="239" t="s">
        <v>438</v>
      </c>
      <c r="E29" s="180">
        <v>105.11</v>
      </c>
      <c r="F29" s="165">
        <v>107</v>
      </c>
      <c r="G29" s="243">
        <f t="shared" si="4"/>
        <v>1.7981162591570676</v>
      </c>
      <c r="P29" s="130"/>
      <c r="Q29" s="130"/>
    </row>
    <row r="30" spans="1:17" ht="18" customHeight="1">
      <c r="A30" s="144" t="s">
        <v>445</v>
      </c>
      <c r="B30" s="169">
        <v>5</v>
      </c>
      <c r="C30" s="335">
        <v>5.9</v>
      </c>
      <c r="D30" s="243">
        <f t="shared" si="3"/>
        <v>18.000000000000014</v>
      </c>
      <c r="E30" s="180">
        <v>4.8</v>
      </c>
      <c r="F30" s="165">
        <v>4</v>
      </c>
      <c r="G30" s="243">
        <f t="shared" si="4"/>
        <v>-16.666666666666664</v>
      </c>
      <c r="P30" s="130"/>
      <c r="Q30" s="130"/>
    </row>
    <row r="31" spans="1:17" ht="18" customHeight="1">
      <c r="A31" s="144" t="s">
        <v>446</v>
      </c>
      <c r="B31" s="174">
        <f>SUM(B27:B30)</f>
        <v>3366</v>
      </c>
      <c r="C31" s="175">
        <f>SUM(C27:C30)</f>
        <v>3415.2400000000002</v>
      </c>
      <c r="D31" s="336">
        <f t="shared" si="3"/>
        <v>1.4628639334521853</v>
      </c>
      <c r="E31" s="181">
        <f>SUM(E27:E30)</f>
        <v>3624.2700000000004</v>
      </c>
      <c r="F31" s="173">
        <v>3681</v>
      </c>
      <c r="G31" s="336">
        <f t="shared" si="4"/>
        <v>1.5652807323957463</v>
      </c>
      <c r="P31" s="130"/>
      <c r="Q31" s="130"/>
    </row>
    <row r="32" spans="1:17" ht="18" customHeight="1">
      <c r="A32" s="312"/>
      <c r="B32" s="312"/>
      <c r="C32" s="312"/>
      <c r="D32" s="312"/>
      <c r="E32" s="312"/>
      <c r="F32" s="312"/>
      <c r="G32" s="312"/>
      <c r="H32" s="130"/>
      <c r="I32" s="130"/>
      <c r="J32" s="130"/>
      <c r="K32" s="130"/>
      <c r="L32" s="130"/>
      <c r="M32" s="130"/>
      <c r="N32" s="130"/>
      <c r="O32" s="130"/>
      <c r="P32" s="130"/>
      <c r="Q32" s="130"/>
    </row>
    <row r="33" spans="1:17" ht="18" customHeight="1">
      <c r="A33" s="312"/>
      <c r="B33" s="312"/>
      <c r="C33" s="312"/>
      <c r="D33" s="312"/>
      <c r="E33" s="312"/>
      <c r="F33" s="312"/>
      <c r="G33" s="312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1:17" ht="18" customHeight="1">
      <c r="A34" s="131" t="s">
        <v>442</v>
      </c>
      <c r="B34" s="160" t="s">
        <v>454</v>
      </c>
      <c r="C34" s="178" t="s">
        <v>497</v>
      </c>
      <c r="D34" s="409" t="s">
        <v>1452</v>
      </c>
      <c r="E34" s="177" t="s">
        <v>498</v>
      </c>
      <c r="F34" s="160" t="s">
        <v>499</v>
      </c>
      <c r="G34" s="177" t="s">
        <v>511</v>
      </c>
      <c r="H34" s="409" t="s">
        <v>1452</v>
      </c>
      <c r="J34" s="130"/>
      <c r="K34" s="130"/>
      <c r="L34" s="130"/>
      <c r="M34" s="130"/>
      <c r="N34" s="130"/>
      <c r="O34" s="130"/>
      <c r="P34" s="130"/>
      <c r="Q34" s="130"/>
    </row>
    <row r="35" spans="1:17" ht="18" customHeight="1">
      <c r="A35" s="137" t="s">
        <v>443</v>
      </c>
      <c r="B35" s="180">
        <v>3431</v>
      </c>
      <c r="C35" s="235">
        <v>3435.96</v>
      </c>
      <c r="D35" s="243">
        <f>((C35/B35)-1)*100</f>
        <v>0.14456426697755376</v>
      </c>
      <c r="E35" s="236">
        <v>3613.72</v>
      </c>
      <c r="F35" s="294">
        <v>3485.34</v>
      </c>
      <c r="G35" s="295">
        <v>3564.51</v>
      </c>
      <c r="H35" s="243">
        <f>((G35/F35)-1)*100</f>
        <v>2.2715144003167653</v>
      </c>
      <c r="J35" s="130"/>
      <c r="K35" s="130"/>
      <c r="L35" s="130"/>
      <c r="M35" s="130"/>
      <c r="N35" s="130"/>
      <c r="O35" s="130"/>
      <c r="P35" s="130"/>
      <c r="Q35" s="130"/>
    </row>
    <row r="36" spans="1:17" ht="18" customHeight="1">
      <c r="A36" s="142" t="s">
        <v>444</v>
      </c>
      <c r="B36" s="180">
        <v>301</v>
      </c>
      <c r="C36" s="235">
        <v>307.73</v>
      </c>
      <c r="D36" s="243">
        <f t="shared" ref="D36:D39" si="5">((C36/B36)-1)*100</f>
        <v>2.2358803986711084</v>
      </c>
      <c r="E36" s="236">
        <v>307.73</v>
      </c>
      <c r="F36" s="294">
        <v>303.11</v>
      </c>
      <c r="G36" s="295">
        <v>248.82</v>
      </c>
      <c r="H36" s="243">
        <f t="shared" ref="H36:H39" si="6">((G36/F36)-1)*100</f>
        <v>-17.910989409785227</v>
      </c>
      <c r="J36" s="130"/>
      <c r="K36" s="130"/>
      <c r="L36" s="130"/>
      <c r="M36" s="130"/>
      <c r="N36" s="130"/>
      <c r="O36" s="130"/>
      <c r="P36" s="130"/>
      <c r="Q36" s="130"/>
    </row>
    <row r="37" spans="1:17" ht="18" customHeight="1">
      <c r="A37" s="142" t="s">
        <v>456</v>
      </c>
      <c r="B37" s="180">
        <v>179</v>
      </c>
      <c r="C37" s="235">
        <v>177.76</v>
      </c>
      <c r="D37" s="243">
        <f t="shared" si="5"/>
        <v>-0.69273743016760037</v>
      </c>
      <c r="E37" s="239" t="s">
        <v>500</v>
      </c>
      <c r="F37" s="296" t="s">
        <v>500</v>
      </c>
      <c r="G37" s="297" t="s">
        <v>1407</v>
      </c>
      <c r="H37" s="297" t="s">
        <v>438</v>
      </c>
      <c r="J37" s="130"/>
      <c r="K37" s="130"/>
      <c r="L37" s="130"/>
      <c r="M37" s="130"/>
      <c r="N37" s="130"/>
      <c r="O37" s="130"/>
      <c r="P37" s="130"/>
      <c r="Q37" s="130"/>
    </row>
    <row r="38" spans="1:17" ht="18" customHeight="1">
      <c r="A38" s="144" t="s">
        <v>445</v>
      </c>
      <c r="B38" s="180">
        <v>3</v>
      </c>
      <c r="C38" s="235">
        <v>4.1900000000000004</v>
      </c>
      <c r="D38" s="343">
        <f t="shared" si="5"/>
        <v>39.666666666666671</v>
      </c>
      <c r="E38" s="236">
        <v>4.1900000000000004</v>
      </c>
      <c r="F38" s="294">
        <v>11.67</v>
      </c>
      <c r="G38" s="295">
        <v>4.04</v>
      </c>
      <c r="H38" s="243">
        <f t="shared" si="6"/>
        <v>-65.381319622964867</v>
      </c>
      <c r="J38" s="130"/>
      <c r="K38" s="130"/>
      <c r="L38" s="130"/>
      <c r="M38" s="130"/>
      <c r="N38" s="130"/>
      <c r="O38" s="130"/>
      <c r="P38" s="130"/>
      <c r="Q38" s="130"/>
    </row>
    <row r="39" spans="1:17" ht="18" customHeight="1">
      <c r="A39" s="144" t="s">
        <v>446</v>
      </c>
      <c r="B39" s="181">
        <v>3914</v>
      </c>
      <c r="C39" s="237">
        <f>SUM(C35:C38)</f>
        <v>3925.64</v>
      </c>
      <c r="D39" s="343">
        <f t="shared" si="5"/>
        <v>0.29739397036279147</v>
      </c>
      <c r="E39" s="238">
        <f>SUM(E35:E38)</f>
        <v>3925.64</v>
      </c>
      <c r="F39" s="298">
        <f>SUM(F35:F38)</f>
        <v>3800.1200000000003</v>
      </c>
      <c r="G39" s="299">
        <f>SUM(G35:G38)</f>
        <v>3817.3700000000003</v>
      </c>
      <c r="H39" s="336">
        <f t="shared" si="6"/>
        <v>0.45393303369367644</v>
      </c>
      <c r="J39" s="130"/>
      <c r="K39" s="130"/>
      <c r="L39" s="130"/>
      <c r="M39" s="130"/>
      <c r="N39" s="130"/>
      <c r="O39" s="130"/>
      <c r="P39" s="130"/>
      <c r="Q39" s="130"/>
    </row>
    <row r="40" spans="1:17" ht="18" customHeight="1">
      <c r="A40" s="312"/>
      <c r="B40" s="312"/>
      <c r="C40" s="312"/>
      <c r="E40" s="312"/>
      <c r="F40" s="312"/>
      <c r="G40" s="312"/>
      <c r="H40" s="312"/>
      <c r="I40" s="130"/>
      <c r="J40" s="130"/>
      <c r="K40" s="130"/>
      <c r="L40" s="130"/>
      <c r="M40" s="130"/>
      <c r="N40" s="130"/>
      <c r="O40" s="130"/>
      <c r="P40" s="130"/>
      <c r="Q40" s="130"/>
    </row>
    <row r="41" spans="1:17" ht="18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</row>
    <row r="42" spans="1:17" ht="18" customHeight="1">
      <c r="A42" s="131" t="s">
        <v>442</v>
      </c>
      <c r="B42" s="177" t="s">
        <v>511</v>
      </c>
      <c r="C42" s="176" t="s">
        <v>1411</v>
      </c>
      <c r="D42" s="158" t="s">
        <v>455</v>
      </c>
      <c r="E42" s="282"/>
      <c r="F42" s="282"/>
      <c r="G42" s="202"/>
      <c r="H42" s="17"/>
      <c r="I42" s="130"/>
      <c r="J42" s="130"/>
      <c r="K42" s="130"/>
      <c r="L42" s="130"/>
      <c r="M42" s="130"/>
      <c r="N42" s="130"/>
      <c r="O42" s="130"/>
      <c r="P42" s="130"/>
      <c r="Q42" s="130"/>
    </row>
    <row r="43" spans="1:17" ht="18" customHeight="1">
      <c r="A43" s="137" t="s">
        <v>443</v>
      </c>
      <c r="B43" s="295">
        <v>3562.98</v>
      </c>
      <c r="C43" s="240">
        <v>3331.2900000000004</v>
      </c>
      <c r="D43" s="243">
        <f>((C43/G35)-1)*100</f>
        <v>-6.5428347795349122</v>
      </c>
      <c r="E43" s="283"/>
      <c r="F43" s="283"/>
      <c r="G43" s="202"/>
      <c r="H43" s="17"/>
      <c r="I43" s="130"/>
      <c r="J43" s="130"/>
      <c r="K43" s="130"/>
      <c r="L43" s="130"/>
      <c r="M43" s="130"/>
      <c r="N43" s="130"/>
      <c r="O43" s="130"/>
      <c r="P43" s="130"/>
      <c r="Q43" s="130"/>
    </row>
    <row r="44" spans="1:17" ht="18" customHeight="1">
      <c r="A44" s="142" t="s">
        <v>451</v>
      </c>
      <c r="B44" s="295">
        <v>248.82999999999998</v>
      </c>
      <c r="C44" s="240">
        <v>270.49</v>
      </c>
      <c r="D44" s="243">
        <f>((C44/G36)-1)*100</f>
        <v>8.7091069849690506</v>
      </c>
      <c r="E44" s="283"/>
      <c r="F44" s="283"/>
      <c r="G44" s="202"/>
      <c r="H44" s="17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1:17" ht="18" customHeight="1">
      <c r="A45" s="142" t="s">
        <v>456</v>
      </c>
      <c r="B45" s="297" t="s">
        <v>438</v>
      </c>
      <c r="C45" s="241" t="s">
        <v>500</v>
      </c>
      <c r="D45" s="244" t="s">
        <v>500</v>
      </c>
      <c r="E45" s="283"/>
      <c r="F45" s="241"/>
      <c r="G45" s="202"/>
      <c r="H45" s="17"/>
      <c r="I45" s="130"/>
      <c r="J45" s="130"/>
      <c r="K45" s="130"/>
      <c r="L45" s="130"/>
      <c r="M45" s="130"/>
      <c r="N45" s="130"/>
      <c r="O45" s="130"/>
      <c r="P45" s="130"/>
      <c r="Q45" s="130"/>
    </row>
    <row r="46" spans="1:17" ht="18" customHeight="1">
      <c r="A46" s="144" t="s">
        <v>445</v>
      </c>
      <c r="B46" s="295">
        <v>4.05</v>
      </c>
      <c r="C46" s="240">
        <v>5.15</v>
      </c>
      <c r="D46" s="243">
        <f>((C46/G38)-1)*100</f>
        <v>27.475247524752476</v>
      </c>
      <c r="E46" s="283"/>
      <c r="F46" s="283"/>
      <c r="G46" s="202"/>
      <c r="H46" s="17"/>
      <c r="I46" s="130"/>
      <c r="J46" s="130"/>
      <c r="K46" s="130"/>
      <c r="L46" s="130"/>
      <c r="M46" s="130"/>
      <c r="N46" s="130"/>
      <c r="O46" s="130"/>
      <c r="P46" s="130"/>
      <c r="Q46" s="130"/>
    </row>
    <row r="47" spans="1:17" ht="18" customHeight="1">
      <c r="A47" s="144" t="s">
        <v>446</v>
      </c>
      <c r="B47" s="299">
        <f>SUM(B43:B46)</f>
        <v>3815.86</v>
      </c>
      <c r="C47" s="242">
        <f>SUM(C43:C46)</f>
        <v>3606.9300000000007</v>
      </c>
      <c r="D47" s="344">
        <f>+(C47-F39)/C47*100</f>
        <v>-5.3560784378959267</v>
      </c>
      <c r="E47" s="281"/>
      <c r="F47" s="281"/>
      <c r="G47" s="202"/>
      <c r="H47" s="17"/>
      <c r="I47" s="130"/>
      <c r="J47" s="130"/>
      <c r="K47" s="130"/>
      <c r="L47" s="130"/>
      <c r="M47" s="130"/>
      <c r="N47" s="130"/>
      <c r="O47" s="130"/>
      <c r="P47" s="130"/>
      <c r="Q47" s="130"/>
    </row>
    <row r="48" spans="1:17" ht="18" customHeight="1">
      <c r="A48" s="413" t="s">
        <v>457</v>
      </c>
      <c r="B48" s="413"/>
      <c r="C48" s="413"/>
      <c r="D48" s="414"/>
      <c r="E48" s="414"/>
      <c r="F48" s="414"/>
      <c r="G48" s="414"/>
      <c r="H48" s="130"/>
      <c r="I48" s="130"/>
      <c r="J48" s="130"/>
      <c r="K48" s="130"/>
      <c r="L48" s="130"/>
      <c r="M48" s="130"/>
      <c r="N48" s="130"/>
      <c r="O48" s="130"/>
      <c r="P48" s="130"/>
      <c r="Q48" s="130"/>
    </row>
    <row r="49" spans="1:17" ht="18" customHeight="1">
      <c r="A49" s="414" t="s">
        <v>458</v>
      </c>
      <c r="B49" s="414"/>
      <c r="C49" s="414"/>
      <c r="D49" s="414"/>
      <c r="E49" s="414"/>
      <c r="F49" s="414"/>
      <c r="G49" s="414"/>
      <c r="H49" s="130"/>
      <c r="I49" s="130"/>
      <c r="J49" s="130"/>
      <c r="K49" s="130"/>
      <c r="L49" s="130"/>
      <c r="M49" s="130"/>
      <c r="N49" s="130"/>
      <c r="O49" s="130"/>
      <c r="P49" s="130"/>
      <c r="Q49" s="130"/>
    </row>
    <row r="50" spans="1:17" ht="18" customHeight="1">
      <c r="A50" s="130" t="s">
        <v>503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</row>
    <row r="51" spans="1:17" ht="18" customHeight="1">
      <c r="A51" s="130" t="s">
        <v>501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</row>
    <row r="52" spans="1:17" ht="18" customHeight="1">
      <c r="A52" s="130" t="s">
        <v>1459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</row>
    <row r="53" spans="1:17" ht="18" customHeight="1">
      <c r="A53" s="130" t="s">
        <v>1460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</row>
    <row r="54" spans="1:17" ht="18" customHeight="1">
      <c r="A54" s="337" t="s">
        <v>1417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</row>
    <row r="55" spans="1:17" ht="18" customHeight="1">
      <c r="A55" s="130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</row>
    <row r="56" spans="1:17" ht="18" customHeight="1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</row>
    <row r="57" spans="1:17" ht="18" customHeight="1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</row>
    <row r="58" spans="1:17" ht="18" customHeight="1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</row>
    <row r="59" spans="1:17" ht="18" customHeight="1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</row>
    <row r="60" spans="1:17" ht="18" customHeight="1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</row>
    <row r="61" spans="1:17" ht="18" customHeight="1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</row>
    <row r="62" spans="1:17" ht="18" customHeight="1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</row>
    <row r="63" spans="1:17" ht="18" customHeight="1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</row>
    <row r="64" spans="1:17" ht="18" customHeight="1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</row>
    <row r="65" spans="1:17" ht="18" customHeight="1">
      <c r="A65" s="130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</row>
    <row r="66" spans="1:17" ht="18" customHeight="1">
      <c r="A66" s="130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</row>
    <row r="67" spans="1:17" ht="18" customHeight="1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</row>
    <row r="68" spans="1:17" ht="18" customHeight="1">
      <c r="A68" s="130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</row>
    <row r="69" spans="1:17" ht="18" customHeight="1"/>
    <row r="70" spans="1:17" ht="18" customHeight="1"/>
    <row r="71" spans="1:17" ht="18" customHeight="1"/>
    <row r="72" spans="1:17" ht="18" customHeight="1"/>
    <row r="73" spans="1:17" ht="18" customHeight="1"/>
    <row r="74" spans="1:17" ht="18" customHeight="1"/>
    <row r="75" spans="1:17" ht="18" customHeight="1"/>
    <row r="76" spans="1:17" ht="18" customHeight="1"/>
    <row r="77" spans="1:17" ht="18" customHeight="1"/>
    <row r="78" spans="1:17" ht="18" customHeight="1"/>
    <row r="79" spans="1:17" ht="18" customHeight="1"/>
    <row r="80" spans="1:17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</sheetData>
  <mergeCells count="4">
    <mergeCell ref="A1:B1"/>
    <mergeCell ref="A3:H3"/>
    <mergeCell ref="A48:G48"/>
    <mergeCell ref="A49:G49"/>
  </mergeCells>
  <phoneticPr fontId="1"/>
  <pageMargins left="0.51181102362204722" right="0.51181102362204722" top="0.55118110236220474" bottom="0.55118110236220474" header="0.31496062992125984" footer="0.31496062992125984"/>
  <pageSetup paperSize="9" scale="93" fitToHeight="0" orientation="portrait" r:id="rId1"/>
  <headerFooter alignWithMargins="0"/>
  <rowBreaks count="1" manualBreakCount="1">
    <brk id="4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7"/>
  <sheetViews>
    <sheetView zoomScale="90" zoomScaleNormal="90" workbookViewId="0">
      <selection sqref="A1:B1"/>
    </sheetView>
  </sheetViews>
  <sheetFormatPr defaultRowHeight="13.5"/>
  <cols>
    <col min="1" max="1" width="10.625" style="183" customWidth="1"/>
    <col min="2" max="2" width="5.375" style="183" customWidth="1"/>
    <col min="3" max="3" width="6.125" style="183" customWidth="1"/>
    <col min="4" max="4" width="7.375" style="183" customWidth="1"/>
    <col min="5" max="5" width="5.375" style="183" customWidth="1"/>
    <col min="6" max="6" width="6.125" style="183" customWidth="1"/>
    <col min="7" max="7" width="7.375" style="183" customWidth="1"/>
    <col min="8" max="8" width="5.375" style="183" customWidth="1"/>
    <col min="9" max="9" width="6.125" style="183" customWidth="1"/>
    <col min="10" max="10" width="7.375" style="183" customWidth="1"/>
    <col min="11" max="11" width="5.375" style="183" customWidth="1"/>
    <col min="12" max="12" width="6.125" style="183" customWidth="1"/>
    <col min="13" max="13" width="7.375" style="183" customWidth="1"/>
    <col min="14" max="14" width="9" style="183" customWidth="1"/>
    <col min="15" max="16384" width="9" style="17"/>
  </cols>
  <sheetData>
    <row r="1" spans="1:17" ht="18" customHeight="1">
      <c r="A1" s="446">
        <v>41466</v>
      </c>
      <c r="B1" s="446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311"/>
      <c r="N1" s="182"/>
      <c r="O1" s="182"/>
      <c r="P1" s="182"/>
      <c r="Q1" s="182"/>
    </row>
    <row r="2" spans="1:17" ht="21.95" customHeight="1">
      <c r="A2" s="412" t="s">
        <v>1412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182"/>
      <c r="O2" s="182"/>
      <c r="P2" s="182"/>
      <c r="Q2" s="182"/>
    </row>
    <row r="3" spans="1:17" ht="15.95" customHeight="1"/>
    <row r="4" spans="1:17" s="186" customFormat="1" ht="15" customHeight="1">
      <c r="A4" s="184"/>
      <c r="B4" s="419" t="s">
        <v>459</v>
      </c>
      <c r="C4" s="428"/>
      <c r="D4" s="443"/>
      <c r="E4" s="444" t="s">
        <v>460</v>
      </c>
      <c r="F4" s="428"/>
      <c r="G4" s="443"/>
      <c r="H4" s="444" t="s">
        <v>461</v>
      </c>
      <c r="I4" s="428"/>
      <c r="J4" s="443"/>
      <c r="K4" s="444" t="s">
        <v>462</v>
      </c>
      <c r="L4" s="428"/>
      <c r="M4" s="420"/>
      <c r="N4" s="185"/>
    </row>
    <row r="5" spans="1:17" s="186" customFormat="1" ht="15" customHeight="1">
      <c r="A5" s="187" t="s">
        <v>463</v>
      </c>
      <c r="B5" s="188" t="s">
        <v>464</v>
      </c>
      <c r="C5" s="189" t="s">
        <v>465</v>
      </c>
      <c r="D5" s="190" t="s">
        <v>466</v>
      </c>
      <c r="E5" s="189" t="s">
        <v>464</v>
      </c>
      <c r="F5" s="189" t="s">
        <v>465</v>
      </c>
      <c r="G5" s="190" t="s">
        <v>466</v>
      </c>
      <c r="H5" s="189" t="s">
        <v>464</v>
      </c>
      <c r="I5" s="189" t="s">
        <v>465</v>
      </c>
      <c r="J5" s="190" t="s">
        <v>466</v>
      </c>
      <c r="K5" s="189" t="s">
        <v>464</v>
      </c>
      <c r="L5" s="189" t="s">
        <v>465</v>
      </c>
      <c r="M5" s="191" t="s">
        <v>466</v>
      </c>
      <c r="N5" s="192"/>
    </row>
    <row r="6" spans="1:17" s="186" customFormat="1" ht="15" customHeight="1">
      <c r="A6" s="185" t="s">
        <v>467</v>
      </c>
      <c r="B6" s="193">
        <v>0.93</v>
      </c>
      <c r="C6" s="194">
        <v>1.45</v>
      </c>
      <c r="D6" s="195">
        <v>21.44</v>
      </c>
      <c r="E6" s="194">
        <v>0.83</v>
      </c>
      <c r="F6" s="194">
        <v>2.02</v>
      </c>
      <c r="G6" s="195">
        <v>22.95</v>
      </c>
      <c r="H6" s="194">
        <v>0.8</v>
      </c>
      <c r="I6" s="194">
        <v>3.5</v>
      </c>
      <c r="J6" s="195">
        <v>17.350000000000001</v>
      </c>
      <c r="K6" s="194">
        <v>0.88</v>
      </c>
      <c r="L6" s="194" t="s">
        <v>468</v>
      </c>
      <c r="M6" s="195">
        <v>19.61</v>
      </c>
      <c r="N6" s="196"/>
    </row>
    <row r="7" spans="1:17" s="186" customFormat="1" ht="15" customHeight="1">
      <c r="A7" s="185" t="s">
        <v>469</v>
      </c>
      <c r="B7" s="193">
        <v>9.07</v>
      </c>
      <c r="C7" s="194">
        <v>169.59</v>
      </c>
      <c r="D7" s="195">
        <v>1705.04</v>
      </c>
      <c r="E7" s="194">
        <v>5.87</v>
      </c>
      <c r="F7" s="194">
        <v>156.25</v>
      </c>
      <c r="G7" s="195">
        <v>1650.9</v>
      </c>
      <c r="H7" s="194">
        <v>4.9800000000000004</v>
      </c>
      <c r="I7" s="194">
        <v>125.58</v>
      </c>
      <c r="J7" s="195">
        <v>1279.98</v>
      </c>
      <c r="K7" s="194">
        <v>3.37</v>
      </c>
      <c r="L7" s="194">
        <v>104.02</v>
      </c>
      <c r="M7" s="195">
        <v>1144.05</v>
      </c>
      <c r="N7" s="196"/>
    </row>
    <row r="8" spans="1:17" s="186" customFormat="1" ht="15" customHeight="1">
      <c r="A8" s="185" t="s">
        <v>470</v>
      </c>
      <c r="B8" s="193">
        <v>2.29</v>
      </c>
      <c r="C8" s="194">
        <v>37.18</v>
      </c>
      <c r="D8" s="195">
        <v>277.45</v>
      </c>
      <c r="E8" s="194">
        <v>2.39</v>
      </c>
      <c r="F8" s="194">
        <v>48.32</v>
      </c>
      <c r="G8" s="195">
        <v>364.34</v>
      </c>
      <c r="H8" s="194">
        <v>1.78</v>
      </c>
      <c r="I8" s="194">
        <v>44.92</v>
      </c>
      <c r="J8" s="195">
        <v>436.87</v>
      </c>
      <c r="K8" s="194">
        <v>1.41</v>
      </c>
      <c r="L8" s="194">
        <v>44.42</v>
      </c>
      <c r="M8" s="195">
        <v>560.58000000000004</v>
      </c>
      <c r="N8" s="196"/>
    </row>
    <row r="9" spans="1:17" s="186" customFormat="1" ht="15" customHeight="1">
      <c r="A9" s="185" t="s">
        <v>471</v>
      </c>
      <c r="B9" s="193">
        <v>0.01</v>
      </c>
      <c r="C9" s="194">
        <v>7.0000000000000007E-2</v>
      </c>
      <c r="D9" s="195">
        <v>0.02</v>
      </c>
      <c r="E9" s="194">
        <v>0.03</v>
      </c>
      <c r="F9" s="194">
        <v>0.05</v>
      </c>
      <c r="G9" s="195">
        <v>0.19</v>
      </c>
      <c r="H9" s="194">
        <v>0.45</v>
      </c>
      <c r="I9" s="194">
        <v>0.28999999999999998</v>
      </c>
      <c r="J9" s="195">
        <v>0.48</v>
      </c>
      <c r="K9" s="194">
        <v>0.14000000000000001</v>
      </c>
      <c r="L9" s="194">
        <v>3.95</v>
      </c>
      <c r="M9" s="195">
        <v>4.33</v>
      </c>
      <c r="N9" s="196"/>
    </row>
    <row r="10" spans="1:17" s="186" customFormat="1" ht="15" customHeight="1">
      <c r="A10" s="185" t="s">
        <v>472</v>
      </c>
      <c r="B10" s="193">
        <v>1.45</v>
      </c>
      <c r="C10" s="194">
        <v>35.93</v>
      </c>
      <c r="D10" s="195">
        <v>177.24</v>
      </c>
      <c r="E10" s="194">
        <v>1.53</v>
      </c>
      <c r="F10" s="194">
        <v>48.98</v>
      </c>
      <c r="G10" s="195">
        <v>194.81</v>
      </c>
      <c r="H10" s="194">
        <v>1.42</v>
      </c>
      <c r="I10" s="194">
        <v>45.81</v>
      </c>
      <c r="J10" s="195">
        <v>181.67</v>
      </c>
      <c r="K10" s="194">
        <v>1.19</v>
      </c>
      <c r="L10" s="194">
        <v>41.92</v>
      </c>
      <c r="M10" s="195">
        <v>159.94</v>
      </c>
      <c r="N10" s="196"/>
    </row>
    <row r="11" spans="1:17" s="186" customFormat="1" ht="15" customHeight="1">
      <c r="A11" s="185" t="s">
        <v>473</v>
      </c>
      <c r="B11" s="193" t="s">
        <v>468</v>
      </c>
      <c r="C11" s="194" t="s">
        <v>468</v>
      </c>
      <c r="D11" s="195" t="s">
        <v>468</v>
      </c>
      <c r="E11" s="194">
        <v>0.04</v>
      </c>
      <c r="F11" s="194" t="s">
        <v>468</v>
      </c>
      <c r="G11" s="195" t="s">
        <v>468</v>
      </c>
      <c r="H11" s="194">
        <v>0.04</v>
      </c>
      <c r="I11" s="194">
        <v>7.0000000000000007E-2</v>
      </c>
      <c r="J11" s="195">
        <v>0.11</v>
      </c>
      <c r="K11" s="194">
        <v>0.04</v>
      </c>
      <c r="L11" s="194">
        <v>0.28000000000000003</v>
      </c>
      <c r="M11" s="195">
        <v>0.45</v>
      </c>
      <c r="N11" s="196"/>
    </row>
    <row r="12" spans="1:17" s="186" customFormat="1" ht="15" customHeight="1">
      <c r="A12" s="185" t="s">
        <v>474</v>
      </c>
      <c r="B12" s="193" t="s">
        <v>468</v>
      </c>
      <c r="C12" s="194" t="s">
        <v>468</v>
      </c>
      <c r="D12" s="195" t="s">
        <v>468</v>
      </c>
      <c r="E12" s="194" t="s">
        <v>468</v>
      </c>
      <c r="F12" s="194" t="s">
        <v>468</v>
      </c>
      <c r="G12" s="195" t="s">
        <v>468</v>
      </c>
      <c r="H12" s="194">
        <v>0.56999999999999995</v>
      </c>
      <c r="I12" s="194">
        <v>4.88</v>
      </c>
      <c r="J12" s="195">
        <v>5.3</v>
      </c>
      <c r="K12" s="194">
        <v>1.23</v>
      </c>
      <c r="L12" s="194">
        <v>9.3699999999999992</v>
      </c>
      <c r="M12" s="195">
        <v>36.340000000000003</v>
      </c>
      <c r="N12" s="196"/>
    </row>
    <row r="13" spans="1:17" s="186" customFormat="1" ht="15" customHeight="1">
      <c r="A13" s="185" t="s">
        <v>475</v>
      </c>
      <c r="B13" s="193">
        <v>13.36</v>
      </c>
      <c r="C13" s="194">
        <v>326.8</v>
      </c>
      <c r="D13" s="195">
        <v>1393.78</v>
      </c>
      <c r="E13" s="194">
        <v>11.74</v>
      </c>
      <c r="F13" s="194">
        <v>425.14</v>
      </c>
      <c r="G13" s="195">
        <v>1468.07</v>
      </c>
      <c r="H13" s="194">
        <v>12.53</v>
      </c>
      <c r="I13" s="194">
        <v>437.68</v>
      </c>
      <c r="J13" s="195">
        <v>1685.5</v>
      </c>
      <c r="K13" s="194">
        <v>8.9600000000000009</v>
      </c>
      <c r="L13" s="194">
        <v>420.45</v>
      </c>
      <c r="M13" s="195">
        <v>1829.66</v>
      </c>
      <c r="N13" s="196"/>
    </row>
    <row r="14" spans="1:17" s="186" customFormat="1" ht="15" customHeight="1">
      <c r="A14" s="185" t="s">
        <v>476</v>
      </c>
      <c r="B14" s="193" t="s">
        <v>468</v>
      </c>
      <c r="C14" s="194" t="s">
        <v>468</v>
      </c>
      <c r="D14" s="195" t="s">
        <v>468</v>
      </c>
      <c r="E14" s="194" t="s">
        <v>468</v>
      </c>
      <c r="F14" s="194" t="s">
        <v>468</v>
      </c>
      <c r="G14" s="195" t="s">
        <v>468</v>
      </c>
      <c r="H14" s="194">
        <v>0.13</v>
      </c>
      <c r="I14" s="194">
        <v>0.97</v>
      </c>
      <c r="J14" s="195">
        <v>3.2</v>
      </c>
      <c r="K14" s="194">
        <v>0.14000000000000001</v>
      </c>
      <c r="L14" s="194">
        <v>0.01</v>
      </c>
      <c r="M14" s="195">
        <v>4.34</v>
      </c>
      <c r="N14" s="196"/>
    </row>
    <row r="15" spans="1:17" s="186" customFormat="1" ht="15" customHeight="1">
      <c r="A15" s="185" t="s">
        <v>477</v>
      </c>
      <c r="B15" s="193" t="s">
        <v>468</v>
      </c>
      <c r="C15" s="194" t="s">
        <v>468</v>
      </c>
      <c r="D15" s="195" t="s">
        <v>468</v>
      </c>
      <c r="E15" s="194" t="s">
        <v>468</v>
      </c>
      <c r="F15" s="194" t="s">
        <v>468</v>
      </c>
      <c r="G15" s="195" t="s">
        <v>468</v>
      </c>
      <c r="H15" s="194" t="s">
        <v>468</v>
      </c>
      <c r="I15" s="194">
        <v>0.25</v>
      </c>
      <c r="J15" s="195">
        <v>2.71</v>
      </c>
      <c r="K15" s="194" t="s">
        <v>468</v>
      </c>
      <c r="L15" s="194" t="s">
        <v>468</v>
      </c>
      <c r="M15" s="195">
        <v>2.6</v>
      </c>
      <c r="N15" s="196"/>
    </row>
    <row r="16" spans="1:17" s="186" customFormat="1" ht="15" customHeight="1">
      <c r="A16" s="185" t="s">
        <v>478</v>
      </c>
      <c r="B16" s="193" t="s">
        <v>468</v>
      </c>
      <c r="C16" s="194" t="s">
        <v>468</v>
      </c>
      <c r="D16" s="195" t="s">
        <v>468</v>
      </c>
      <c r="E16" s="194" t="s">
        <v>468</v>
      </c>
      <c r="F16" s="194" t="s">
        <v>468</v>
      </c>
      <c r="G16" s="195" t="s">
        <v>468</v>
      </c>
      <c r="H16" s="194" t="s">
        <v>468</v>
      </c>
      <c r="I16" s="194" t="s">
        <v>468</v>
      </c>
      <c r="J16" s="195" t="s">
        <v>468</v>
      </c>
      <c r="K16" s="194" t="s">
        <v>468</v>
      </c>
      <c r="L16" s="194" t="s">
        <v>468</v>
      </c>
      <c r="M16" s="195" t="s">
        <v>468</v>
      </c>
      <c r="N16" s="196"/>
    </row>
    <row r="17" spans="1:15" s="186" customFormat="1" ht="15" customHeight="1">
      <c r="A17" s="185" t="s">
        <v>479</v>
      </c>
      <c r="B17" s="193">
        <v>1.39</v>
      </c>
      <c r="C17" s="194">
        <v>5.98</v>
      </c>
      <c r="D17" s="195">
        <v>24.18</v>
      </c>
      <c r="E17" s="194">
        <v>2.82</v>
      </c>
      <c r="F17" s="194">
        <v>1.87</v>
      </c>
      <c r="G17" s="195">
        <v>54.92</v>
      </c>
      <c r="H17" s="194">
        <v>0.71</v>
      </c>
      <c r="I17" s="194">
        <v>4.9800000000000004</v>
      </c>
      <c r="J17" s="195">
        <v>28.77</v>
      </c>
      <c r="K17" s="194">
        <v>0.73</v>
      </c>
      <c r="L17" s="194">
        <v>1.94</v>
      </c>
      <c r="M17" s="195">
        <v>23.39</v>
      </c>
      <c r="N17" s="196"/>
    </row>
    <row r="18" spans="1:15" s="186" customFormat="1" ht="15" customHeight="1">
      <c r="A18" s="184" t="s">
        <v>446</v>
      </c>
      <c r="B18" s="197">
        <f t="shared" ref="B18:M18" si="0">SUM(B6:B17)</f>
        <v>28.5</v>
      </c>
      <c r="C18" s="198">
        <f t="shared" si="0"/>
        <v>577</v>
      </c>
      <c r="D18" s="199">
        <f t="shared" si="0"/>
        <v>3599.15</v>
      </c>
      <c r="E18" s="198">
        <f t="shared" si="0"/>
        <v>25.25</v>
      </c>
      <c r="F18" s="198">
        <f t="shared" si="0"/>
        <v>682.63</v>
      </c>
      <c r="G18" s="199">
        <f t="shared" si="0"/>
        <v>3756.1800000000003</v>
      </c>
      <c r="H18" s="198">
        <f t="shared" si="0"/>
        <v>23.41</v>
      </c>
      <c r="I18" s="198">
        <f t="shared" si="0"/>
        <v>668.93000000000006</v>
      </c>
      <c r="J18" s="199">
        <f t="shared" si="0"/>
        <v>3641.9399999999996</v>
      </c>
      <c r="K18" s="198">
        <f t="shared" si="0"/>
        <v>18.09</v>
      </c>
      <c r="L18" s="198">
        <f t="shared" si="0"/>
        <v>626.36</v>
      </c>
      <c r="M18" s="199">
        <f t="shared" si="0"/>
        <v>3785.29</v>
      </c>
      <c r="N18" s="196"/>
    </row>
    <row r="19" spans="1:15" s="186" customFormat="1" ht="15" customHeight="1">
      <c r="A19" s="200"/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</row>
    <row r="20" spans="1:15" ht="15" customHeight="1">
      <c r="A20" s="184"/>
      <c r="B20" s="419" t="s">
        <v>480</v>
      </c>
      <c r="C20" s="428"/>
      <c r="D20" s="420"/>
      <c r="E20" s="428" t="s">
        <v>481</v>
      </c>
      <c r="F20" s="428"/>
      <c r="G20" s="443"/>
      <c r="H20" s="444" t="s">
        <v>482</v>
      </c>
      <c r="I20" s="428"/>
      <c r="J20" s="420"/>
      <c r="K20" s="419" t="s">
        <v>483</v>
      </c>
      <c r="L20" s="442"/>
      <c r="M20" s="445"/>
      <c r="N20" s="185"/>
      <c r="O20" s="202"/>
    </row>
    <row r="21" spans="1:15" ht="15" customHeight="1">
      <c r="A21" s="187" t="s">
        <v>463</v>
      </c>
      <c r="B21" s="188" t="s">
        <v>464</v>
      </c>
      <c r="C21" s="189" t="s">
        <v>465</v>
      </c>
      <c r="D21" s="190" t="s">
        <v>466</v>
      </c>
      <c r="E21" s="189" t="s">
        <v>464</v>
      </c>
      <c r="F21" s="189" t="s">
        <v>465</v>
      </c>
      <c r="G21" s="190" t="s">
        <v>466</v>
      </c>
      <c r="H21" s="188" t="s">
        <v>464</v>
      </c>
      <c r="I21" s="189" t="s">
        <v>465</v>
      </c>
      <c r="J21" s="203" t="s">
        <v>466</v>
      </c>
      <c r="K21" s="188" t="s">
        <v>464</v>
      </c>
      <c r="L21" s="189" t="s">
        <v>465</v>
      </c>
      <c r="M21" s="191" t="s">
        <v>466</v>
      </c>
      <c r="N21" s="192"/>
      <c r="O21" s="202"/>
    </row>
    <row r="22" spans="1:15" ht="15" customHeight="1">
      <c r="A22" s="185" t="s">
        <v>467</v>
      </c>
      <c r="B22" s="193">
        <v>0.7</v>
      </c>
      <c r="C22" s="194" t="s">
        <v>468</v>
      </c>
      <c r="D22" s="195">
        <v>22.76</v>
      </c>
      <c r="E22" s="194">
        <v>0.09</v>
      </c>
      <c r="F22" s="194">
        <v>0.25</v>
      </c>
      <c r="G22" s="195">
        <v>18.920000000000002</v>
      </c>
      <c r="H22" s="193">
        <v>0.23</v>
      </c>
      <c r="I22" s="194">
        <v>0</v>
      </c>
      <c r="J22" s="201">
        <v>6.51</v>
      </c>
      <c r="K22" s="193">
        <v>0.26</v>
      </c>
      <c r="L22" s="194">
        <v>0.44</v>
      </c>
      <c r="M22" s="195">
        <v>6.93</v>
      </c>
      <c r="N22" s="204"/>
      <c r="O22" s="202"/>
    </row>
    <row r="23" spans="1:15" ht="15" customHeight="1">
      <c r="A23" s="185" t="s">
        <v>469</v>
      </c>
      <c r="B23" s="193">
        <v>2.91</v>
      </c>
      <c r="C23" s="194">
        <v>99.1</v>
      </c>
      <c r="D23" s="195">
        <v>1086.29</v>
      </c>
      <c r="E23" s="194">
        <v>2.23</v>
      </c>
      <c r="F23" s="194">
        <v>59.68</v>
      </c>
      <c r="G23" s="195">
        <v>843.6</v>
      </c>
      <c r="H23" s="193">
        <v>1.94</v>
      </c>
      <c r="I23" s="194">
        <v>38.29</v>
      </c>
      <c r="J23" s="201">
        <v>690.8</v>
      </c>
      <c r="K23" s="193">
        <v>1.18</v>
      </c>
      <c r="L23" s="194">
        <v>38.94</v>
      </c>
      <c r="M23" s="195">
        <v>640.87</v>
      </c>
      <c r="N23" s="204"/>
      <c r="O23" s="202"/>
    </row>
    <row r="24" spans="1:15" ht="15" customHeight="1">
      <c r="A24" s="185" t="s">
        <v>470</v>
      </c>
      <c r="B24" s="193">
        <v>0.99</v>
      </c>
      <c r="C24" s="194">
        <v>64.63</v>
      </c>
      <c r="D24" s="195">
        <v>683.29</v>
      </c>
      <c r="E24" s="194">
        <v>0.93</v>
      </c>
      <c r="F24" s="194">
        <v>43.79</v>
      </c>
      <c r="G24" s="195">
        <v>645.71</v>
      </c>
      <c r="H24" s="193">
        <v>0.53</v>
      </c>
      <c r="I24" s="194">
        <v>33.92</v>
      </c>
      <c r="J24" s="201">
        <v>675.24</v>
      </c>
      <c r="K24" s="193">
        <v>0.63</v>
      </c>
      <c r="L24" s="194">
        <v>41.78</v>
      </c>
      <c r="M24" s="195">
        <v>782.34</v>
      </c>
      <c r="N24" s="204"/>
      <c r="O24" s="202"/>
    </row>
    <row r="25" spans="1:15" ht="15" customHeight="1">
      <c r="A25" s="185" t="s">
        <v>471</v>
      </c>
      <c r="B25" s="193">
        <v>0.39</v>
      </c>
      <c r="C25" s="194">
        <v>4.13</v>
      </c>
      <c r="D25" s="195">
        <v>11.07</v>
      </c>
      <c r="E25" s="194">
        <v>0.21</v>
      </c>
      <c r="F25" s="194">
        <v>4.21</v>
      </c>
      <c r="G25" s="195">
        <v>15.41</v>
      </c>
      <c r="H25" s="193">
        <v>0.08</v>
      </c>
      <c r="I25" s="194">
        <v>8.39</v>
      </c>
      <c r="J25" s="201">
        <v>24.24</v>
      </c>
      <c r="K25" s="193">
        <v>0.56000000000000005</v>
      </c>
      <c r="L25" s="194">
        <v>7.94</v>
      </c>
      <c r="M25" s="195">
        <v>36.880000000000003</v>
      </c>
      <c r="N25" s="204"/>
      <c r="O25" s="202"/>
    </row>
    <row r="26" spans="1:15" ht="15" customHeight="1">
      <c r="A26" s="185" t="s">
        <v>472</v>
      </c>
      <c r="B26" s="193">
        <v>0.84</v>
      </c>
      <c r="C26" s="194">
        <v>47.35</v>
      </c>
      <c r="D26" s="195">
        <v>153.35</v>
      </c>
      <c r="E26" s="194">
        <v>0.74</v>
      </c>
      <c r="F26" s="194">
        <v>45.5</v>
      </c>
      <c r="G26" s="195">
        <v>173.63</v>
      </c>
      <c r="H26" s="193">
        <v>0.34</v>
      </c>
      <c r="I26" s="194">
        <v>41.1</v>
      </c>
      <c r="J26" s="201">
        <v>142.99</v>
      </c>
      <c r="K26" s="193">
        <v>0.34</v>
      </c>
      <c r="L26" s="194">
        <v>40.46</v>
      </c>
      <c r="M26" s="195">
        <v>123.28</v>
      </c>
      <c r="N26" s="204"/>
      <c r="O26" s="202"/>
    </row>
    <row r="27" spans="1:15" ht="15" customHeight="1">
      <c r="A27" s="185" t="s">
        <v>473</v>
      </c>
      <c r="B27" s="193" t="s">
        <v>468</v>
      </c>
      <c r="C27" s="194">
        <v>0.22</v>
      </c>
      <c r="D27" s="195">
        <v>0.96</v>
      </c>
      <c r="E27" s="194">
        <v>0</v>
      </c>
      <c r="F27" s="194">
        <v>0.4</v>
      </c>
      <c r="G27" s="195">
        <v>0.51</v>
      </c>
      <c r="H27" s="193">
        <v>0</v>
      </c>
      <c r="I27" s="194">
        <v>0.21</v>
      </c>
      <c r="J27" s="201">
        <v>1.64</v>
      </c>
      <c r="K27" s="193">
        <v>0</v>
      </c>
      <c r="L27" s="194">
        <v>0.42</v>
      </c>
      <c r="M27" s="195">
        <v>0.37</v>
      </c>
      <c r="N27" s="204"/>
      <c r="O27" s="202"/>
    </row>
    <row r="28" spans="1:15" ht="15" customHeight="1">
      <c r="A28" s="185" t="s">
        <v>474</v>
      </c>
      <c r="B28" s="193">
        <v>0.52</v>
      </c>
      <c r="C28" s="194">
        <v>24.22</v>
      </c>
      <c r="D28" s="195">
        <v>91.29</v>
      </c>
      <c r="E28" s="194">
        <v>0.33</v>
      </c>
      <c r="F28" s="194">
        <v>16.079999999999998</v>
      </c>
      <c r="G28" s="195">
        <v>109.09</v>
      </c>
      <c r="H28" s="193">
        <v>0.18</v>
      </c>
      <c r="I28" s="194">
        <v>27.53</v>
      </c>
      <c r="J28" s="201">
        <v>146.56</v>
      </c>
      <c r="K28" s="193">
        <v>0.09</v>
      </c>
      <c r="L28" s="194">
        <v>40.07</v>
      </c>
      <c r="M28" s="195">
        <v>214.78</v>
      </c>
      <c r="N28" s="204"/>
      <c r="O28" s="202"/>
    </row>
    <row r="29" spans="1:15" ht="15" customHeight="1">
      <c r="A29" s="185" t="s">
        <v>475</v>
      </c>
      <c r="B29" s="193">
        <v>8.5399999999999991</v>
      </c>
      <c r="C29" s="194">
        <v>369.62</v>
      </c>
      <c r="D29" s="195">
        <v>1594.16</v>
      </c>
      <c r="E29" s="194">
        <v>4.91</v>
      </c>
      <c r="F29" s="194">
        <v>320.5</v>
      </c>
      <c r="G29" s="195">
        <v>1382.45</v>
      </c>
      <c r="H29" s="193">
        <v>3.62</v>
      </c>
      <c r="I29" s="194">
        <v>390.72</v>
      </c>
      <c r="J29" s="201">
        <v>1548.52</v>
      </c>
      <c r="K29" s="193">
        <v>3.02</v>
      </c>
      <c r="L29" s="194">
        <v>393.89</v>
      </c>
      <c r="M29" s="195">
        <v>1754.68</v>
      </c>
      <c r="N29" s="204"/>
      <c r="O29" s="202"/>
    </row>
    <row r="30" spans="1:15" ht="15" customHeight="1">
      <c r="A30" s="185" t="s">
        <v>476</v>
      </c>
      <c r="B30" s="193">
        <v>0.08</v>
      </c>
      <c r="C30" s="194">
        <v>0.2</v>
      </c>
      <c r="D30" s="195">
        <v>5.81</v>
      </c>
      <c r="E30" s="194">
        <v>0.17</v>
      </c>
      <c r="F30" s="194">
        <v>0.23</v>
      </c>
      <c r="G30" s="195">
        <v>5.01</v>
      </c>
      <c r="H30" s="193">
        <v>0.14000000000000001</v>
      </c>
      <c r="I30" s="194">
        <v>0.3</v>
      </c>
      <c r="J30" s="201">
        <v>2.02</v>
      </c>
      <c r="K30" s="193">
        <v>0.13</v>
      </c>
      <c r="L30" s="194">
        <v>0.42</v>
      </c>
      <c r="M30" s="195">
        <v>3.88</v>
      </c>
      <c r="N30" s="204"/>
      <c r="O30" s="202"/>
    </row>
    <row r="31" spans="1:15" ht="15" customHeight="1">
      <c r="A31" s="185" t="s">
        <v>477</v>
      </c>
      <c r="B31" s="193" t="s">
        <v>468</v>
      </c>
      <c r="C31" s="194">
        <v>0.1</v>
      </c>
      <c r="D31" s="195">
        <v>2.52</v>
      </c>
      <c r="E31" s="194">
        <v>0</v>
      </c>
      <c r="F31" s="194">
        <v>0.02</v>
      </c>
      <c r="G31" s="195">
        <v>2.74</v>
      </c>
      <c r="H31" s="193">
        <v>0</v>
      </c>
      <c r="I31" s="194">
        <v>0.08</v>
      </c>
      <c r="J31" s="201">
        <v>2.09</v>
      </c>
      <c r="K31" s="193">
        <v>0</v>
      </c>
      <c r="L31" s="194">
        <v>0</v>
      </c>
      <c r="M31" s="195">
        <v>0.6</v>
      </c>
      <c r="N31" s="204"/>
      <c r="O31" s="202"/>
    </row>
    <row r="32" spans="1:15" ht="15" customHeight="1">
      <c r="A32" s="185" t="s">
        <v>478</v>
      </c>
      <c r="B32" s="193">
        <v>1.1499999999999999</v>
      </c>
      <c r="C32" s="194">
        <v>3.29</v>
      </c>
      <c r="D32" s="195">
        <v>25.4</v>
      </c>
      <c r="E32" s="194">
        <v>0.84</v>
      </c>
      <c r="F32" s="194">
        <v>1.5</v>
      </c>
      <c r="G32" s="195">
        <v>12.98</v>
      </c>
      <c r="H32" s="193">
        <v>0.85</v>
      </c>
      <c r="I32" s="194">
        <v>2.1</v>
      </c>
      <c r="J32" s="201">
        <v>49.99</v>
      </c>
      <c r="K32" s="193">
        <v>1.66</v>
      </c>
      <c r="L32" s="194">
        <v>3.57</v>
      </c>
      <c r="M32" s="195">
        <v>33.619999999999997</v>
      </c>
      <c r="N32" s="204"/>
      <c r="O32" s="202"/>
    </row>
    <row r="33" spans="1:17" ht="15" customHeight="1">
      <c r="A33" s="185" t="s">
        <v>479</v>
      </c>
      <c r="B33" s="193">
        <v>0.03</v>
      </c>
      <c r="C33" s="194">
        <v>0.41</v>
      </c>
      <c r="D33" s="195">
        <v>3.64</v>
      </c>
      <c r="E33" s="194">
        <v>0.08</v>
      </c>
      <c r="F33" s="194">
        <v>0.01</v>
      </c>
      <c r="G33" s="195">
        <v>1.59</v>
      </c>
      <c r="H33" s="193">
        <v>0.11</v>
      </c>
      <c r="I33" s="194">
        <v>0.12</v>
      </c>
      <c r="J33" s="201">
        <v>1.83</v>
      </c>
      <c r="K33" s="193">
        <v>0</v>
      </c>
      <c r="L33" s="194">
        <v>0.67</v>
      </c>
      <c r="M33" s="195">
        <v>4.1900000000000004</v>
      </c>
      <c r="N33" s="204"/>
      <c r="O33" s="202"/>
    </row>
    <row r="34" spans="1:17" ht="15" customHeight="1">
      <c r="A34" s="184" t="s">
        <v>446</v>
      </c>
      <c r="B34" s="197">
        <f t="shared" ref="B34:J34" si="1">SUM(B22:B33)</f>
        <v>16.149999999999999</v>
      </c>
      <c r="C34" s="198">
        <f t="shared" si="1"/>
        <v>613.27</v>
      </c>
      <c r="D34" s="199">
        <f t="shared" si="1"/>
        <v>3680.54</v>
      </c>
      <c r="E34" s="198">
        <f t="shared" si="1"/>
        <v>10.530000000000001</v>
      </c>
      <c r="F34" s="198">
        <f t="shared" si="1"/>
        <v>492.17</v>
      </c>
      <c r="G34" s="199">
        <f t="shared" si="1"/>
        <v>3211.64</v>
      </c>
      <c r="H34" s="198">
        <f>SUM(H22:H33)</f>
        <v>8.02</v>
      </c>
      <c r="I34" s="198">
        <f t="shared" si="1"/>
        <v>542.7600000000001</v>
      </c>
      <c r="J34" s="205">
        <f t="shared" si="1"/>
        <v>3292.43</v>
      </c>
      <c r="K34" s="197">
        <f>SUM(K22:K33)</f>
        <v>7.87</v>
      </c>
      <c r="L34" s="198">
        <f>SUM(L22:L33)</f>
        <v>568.59999999999991</v>
      </c>
      <c r="M34" s="199">
        <f>SUM(M22:M33)</f>
        <v>3602.42</v>
      </c>
      <c r="N34" s="204"/>
      <c r="O34" s="202"/>
    </row>
    <row r="35" spans="1:17" ht="15" customHeight="1">
      <c r="A35" s="200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6"/>
    </row>
    <row r="36" spans="1:17" ht="15" customHeight="1">
      <c r="A36" s="184"/>
      <c r="B36" s="419" t="s">
        <v>484</v>
      </c>
      <c r="C36" s="442"/>
      <c r="D36" s="445"/>
      <c r="E36" s="419" t="s">
        <v>485</v>
      </c>
      <c r="F36" s="428"/>
      <c r="G36" s="420"/>
      <c r="H36" s="419" t="s">
        <v>486</v>
      </c>
      <c r="I36" s="428"/>
      <c r="J36" s="428"/>
      <c r="K36" s="419" t="s">
        <v>487</v>
      </c>
      <c r="L36" s="428"/>
      <c r="M36" s="420"/>
      <c r="N36" s="200"/>
      <c r="P36" s="207"/>
      <c r="Q36" s="207"/>
    </row>
    <row r="37" spans="1:17" ht="15" customHeight="1">
      <c r="A37" s="187" t="s">
        <v>463</v>
      </c>
      <c r="B37" s="188" t="s">
        <v>464</v>
      </c>
      <c r="C37" s="189" t="s">
        <v>465</v>
      </c>
      <c r="D37" s="208" t="s">
        <v>466</v>
      </c>
      <c r="E37" s="209" t="s">
        <v>464</v>
      </c>
      <c r="F37" s="210" t="s">
        <v>465</v>
      </c>
      <c r="G37" s="211" t="s">
        <v>466</v>
      </c>
      <c r="H37" s="209" t="s">
        <v>464</v>
      </c>
      <c r="I37" s="189" t="s">
        <v>465</v>
      </c>
      <c r="J37" s="212" t="s">
        <v>466</v>
      </c>
      <c r="K37" s="209" t="s">
        <v>464</v>
      </c>
      <c r="L37" s="210" t="s">
        <v>465</v>
      </c>
      <c r="M37" s="211" t="s">
        <v>466</v>
      </c>
      <c r="N37" s="200"/>
      <c r="P37" s="447"/>
      <c r="Q37" s="447"/>
    </row>
    <row r="38" spans="1:17" ht="15" customHeight="1">
      <c r="A38" s="185" t="s">
        <v>467</v>
      </c>
      <c r="B38" s="193">
        <v>0.28000000000000003</v>
      </c>
      <c r="C38" s="194">
        <v>0.33</v>
      </c>
      <c r="D38" s="213">
        <v>10.86</v>
      </c>
      <c r="E38" s="214">
        <v>0.38</v>
      </c>
      <c r="F38" s="215">
        <v>0.33</v>
      </c>
      <c r="G38" s="216">
        <v>10.86</v>
      </c>
      <c r="H38" s="214">
        <v>0.08</v>
      </c>
      <c r="I38" s="217">
        <v>1.31</v>
      </c>
      <c r="J38" s="218">
        <v>13.66</v>
      </c>
      <c r="K38" s="214">
        <v>0.08</v>
      </c>
      <c r="L38" s="215">
        <v>1.4</v>
      </c>
      <c r="M38" s="216">
        <v>13.68</v>
      </c>
      <c r="N38" s="200"/>
      <c r="P38" s="441"/>
      <c r="Q38" s="441"/>
    </row>
    <row r="39" spans="1:17" ht="15" customHeight="1">
      <c r="A39" s="185" t="s">
        <v>469</v>
      </c>
      <c r="B39" s="193">
        <v>0.62</v>
      </c>
      <c r="C39" s="194">
        <v>37.619999999999997</v>
      </c>
      <c r="D39" s="213">
        <v>649.04999999999995</v>
      </c>
      <c r="E39" s="219">
        <v>0.68</v>
      </c>
      <c r="F39" s="220">
        <v>38.36</v>
      </c>
      <c r="G39" s="221">
        <v>657.16</v>
      </c>
      <c r="H39" s="219">
        <v>0.56000000000000005</v>
      </c>
      <c r="I39" s="222">
        <v>45.28</v>
      </c>
      <c r="J39" s="223">
        <v>542.85</v>
      </c>
      <c r="K39" s="219">
        <v>0.57999999999999996</v>
      </c>
      <c r="L39" s="220">
        <v>43.34</v>
      </c>
      <c r="M39" s="221">
        <v>552.64</v>
      </c>
      <c r="N39" s="200"/>
      <c r="P39" s="441"/>
      <c r="Q39" s="441"/>
    </row>
    <row r="40" spans="1:17" ht="15" customHeight="1">
      <c r="A40" s="185" t="s">
        <v>470</v>
      </c>
      <c r="B40" s="193">
        <v>0.63</v>
      </c>
      <c r="C40" s="194">
        <v>53.52</v>
      </c>
      <c r="D40" s="213">
        <v>967.26</v>
      </c>
      <c r="E40" s="219">
        <v>0.7</v>
      </c>
      <c r="F40" s="220">
        <v>56.75</v>
      </c>
      <c r="G40" s="221">
        <v>957.03</v>
      </c>
      <c r="H40" s="219">
        <v>0.54</v>
      </c>
      <c r="I40" s="222">
        <v>57.94</v>
      </c>
      <c r="J40" s="223">
        <v>984.12</v>
      </c>
      <c r="K40" s="219">
        <v>0.72</v>
      </c>
      <c r="L40" s="220">
        <v>58.84</v>
      </c>
      <c r="M40" s="221">
        <v>982.56</v>
      </c>
      <c r="N40" s="200"/>
      <c r="P40" s="441"/>
      <c r="Q40" s="441"/>
    </row>
    <row r="41" spans="1:17" ht="15" customHeight="1">
      <c r="A41" s="185" t="s">
        <v>471</v>
      </c>
      <c r="B41" s="193">
        <v>0.28999999999999998</v>
      </c>
      <c r="C41" s="194">
        <v>7.15</v>
      </c>
      <c r="D41" s="213">
        <v>37.549999999999997</v>
      </c>
      <c r="E41" s="219">
        <v>0.27</v>
      </c>
      <c r="F41" s="220">
        <v>2.56</v>
      </c>
      <c r="G41" s="221">
        <v>24.52</v>
      </c>
      <c r="H41" s="219">
        <v>0.11</v>
      </c>
      <c r="I41" s="222">
        <v>3.51</v>
      </c>
      <c r="J41" s="223">
        <v>18.78</v>
      </c>
      <c r="K41" s="219">
        <v>0.17</v>
      </c>
      <c r="L41" s="220">
        <v>18.170000000000002</v>
      </c>
      <c r="M41" s="221">
        <v>30.46</v>
      </c>
      <c r="N41" s="200"/>
      <c r="P41" s="441"/>
      <c r="Q41" s="441"/>
    </row>
    <row r="42" spans="1:17" ht="15" customHeight="1">
      <c r="A42" s="185" t="s">
        <v>472</v>
      </c>
      <c r="B42" s="193">
        <v>0.12</v>
      </c>
      <c r="C42" s="194">
        <v>15.07</v>
      </c>
      <c r="D42" s="213">
        <v>79.33</v>
      </c>
      <c r="E42" s="219">
        <v>0.19</v>
      </c>
      <c r="F42" s="220">
        <v>23.1</v>
      </c>
      <c r="G42" s="221">
        <v>79.27</v>
      </c>
      <c r="H42" s="219">
        <v>0.05</v>
      </c>
      <c r="I42" s="222">
        <v>21.93</v>
      </c>
      <c r="J42" s="223">
        <v>47.4</v>
      </c>
      <c r="K42" s="219">
        <v>7.0000000000000007E-2</v>
      </c>
      <c r="L42" s="220">
        <v>21.95</v>
      </c>
      <c r="M42" s="221">
        <v>48.21</v>
      </c>
      <c r="N42" s="200"/>
      <c r="P42" s="441"/>
      <c r="Q42" s="441"/>
    </row>
    <row r="43" spans="1:17" ht="15" customHeight="1">
      <c r="A43" s="185" t="s">
        <v>488</v>
      </c>
      <c r="B43" s="193">
        <v>0</v>
      </c>
      <c r="C43" s="194">
        <v>0.21</v>
      </c>
      <c r="D43" s="213">
        <v>1.1599999999999999</v>
      </c>
      <c r="E43" s="219">
        <v>0.02</v>
      </c>
      <c r="F43" s="220">
        <v>0.21</v>
      </c>
      <c r="G43" s="221">
        <v>1.1599999999999999</v>
      </c>
      <c r="H43" s="219">
        <v>0</v>
      </c>
      <c r="I43" s="222">
        <v>0.84</v>
      </c>
      <c r="J43" s="223">
        <v>0.44</v>
      </c>
      <c r="K43" s="219">
        <v>0.02</v>
      </c>
      <c r="L43" s="220">
        <v>0.21</v>
      </c>
      <c r="M43" s="221">
        <v>1.08</v>
      </c>
      <c r="N43" s="200"/>
      <c r="P43" s="441"/>
      <c r="Q43" s="441"/>
    </row>
    <row r="44" spans="1:17" ht="15" customHeight="1">
      <c r="A44" s="185" t="s">
        <v>473</v>
      </c>
      <c r="B44" s="193">
        <v>0</v>
      </c>
      <c r="C44" s="194">
        <v>0.02</v>
      </c>
      <c r="D44" s="213">
        <v>1.23</v>
      </c>
      <c r="E44" s="219">
        <v>0</v>
      </c>
      <c r="F44" s="220">
        <v>0.02</v>
      </c>
      <c r="G44" s="221">
        <v>1.23</v>
      </c>
      <c r="H44" s="219">
        <v>0</v>
      </c>
      <c r="I44" s="222">
        <v>0</v>
      </c>
      <c r="J44" s="223">
        <v>0.54</v>
      </c>
      <c r="K44" s="219" t="s">
        <v>438</v>
      </c>
      <c r="L44" s="220" t="s">
        <v>438</v>
      </c>
      <c r="M44" s="221">
        <v>0.54</v>
      </c>
      <c r="N44" s="200"/>
      <c r="P44" s="441"/>
      <c r="Q44" s="441"/>
    </row>
    <row r="45" spans="1:17" ht="15" customHeight="1">
      <c r="A45" s="185" t="s">
        <v>474</v>
      </c>
      <c r="B45" s="193">
        <v>0.05</v>
      </c>
      <c r="C45" s="194">
        <v>36.979999999999997</v>
      </c>
      <c r="D45" s="213">
        <v>236.16</v>
      </c>
      <c r="E45" s="219">
        <v>0.06</v>
      </c>
      <c r="F45" s="220">
        <v>39.76</v>
      </c>
      <c r="G45" s="221">
        <v>230.6</v>
      </c>
      <c r="H45" s="219">
        <v>7.0000000000000007E-2</v>
      </c>
      <c r="I45" s="222">
        <v>39.32</v>
      </c>
      <c r="J45" s="223">
        <v>245.1</v>
      </c>
      <c r="K45" s="219">
        <v>0.09</v>
      </c>
      <c r="L45" s="220">
        <v>38.33</v>
      </c>
      <c r="M45" s="221">
        <v>250.97</v>
      </c>
      <c r="N45" s="200"/>
      <c r="P45" s="441"/>
      <c r="Q45" s="441"/>
    </row>
    <row r="46" spans="1:17" ht="15" customHeight="1">
      <c r="A46" s="185" t="s">
        <v>475</v>
      </c>
      <c r="B46" s="193">
        <v>3.07</v>
      </c>
      <c r="C46" s="194">
        <v>357.99</v>
      </c>
      <c r="D46" s="213">
        <v>1685.19</v>
      </c>
      <c r="E46" s="219">
        <v>3.25</v>
      </c>
      <c r="F46" s="220">
        <v>363.7</v>
      </c>
      <c r="G46" s="221">
        <v>1700.5</v>
      </c>
      <c r="H46" s="219">
        <v>2.44</v>
      </c>
      <c r="I46" s="222">
        <v>348.15</v>
      </c>
      <c r="J46" s="223">
        <v>1459.94</v>
      </c>
      <c r="K46" s="219">
        <v>3.07</v>
      </c>
      <c r="L46" s="220">
        <v>324.64</v>
      </c>
      <c r="M46" s="221">
        <v>1445.6</v>
      </c>
      <c r="N46" s="200"/>
      <c r="P46" s="441"/>
      <c r="Q46" s="441"/>
    </row>
    <row r="47" spans="1:17" ht="15" customHeight="1">
      <c r="A47" s="185" t="s">
        <v>489</v>
      </c>
      <c r="B47" s="193">
        <v>0</v>
      </c>
      <c r="C47" s="194">
        <v>0</v>
      </c>
      <c r="D47" s="213">
        <v>0.32</v>
      </c>
      <c r="E47" s="219">
        <v>0</v>
      </c>
      <c r="F47" s="220">
        <v>0</v>
      </c>
      <c r="G47" s="221">
        <v>0.32</v>
      </c>
      <c r="H47" s="219">
        <v>0</v>
      </c>
      <c r="I47" s="222">
        <v>0</v>
      </c>
      <c r="J47" s="223">
        <v>0.15</v>
      </c>
      <c r="K47" s="219" t="s">
        <v>438</v>
      </c>
      <c r="L47" s="220" t="s">
        <v>438</v>
      </c>
      <c r="M47" s="221">
        <v>0.15</v>
      </c>
      <c r="N47" s="200"/>
      <c r="P47" s="441"/>
      <c r="Q47" s="441"/>
    </row>
    <row r="48" spans="1:17" ht="15" customHeight="1">
      <c r="A48" s="185" t="s">
        <v>476</v>
      </c>
      <c r="B48" s="193">
        <v>0</v>
      </c>
      <c r="C48" s="194">
        <v>0</v>
      </c>
      <c r="D48" s="213">
        <v>5.12</v>
      </c>
      <c r="E48" s="219">
        <v>7.0000000000000007E-2</v>
      </c>
      <c r="F48" s="220">
        <v>0.05</v>
      </c>
      <c r="G48" s="221">
        <v>5.29</v>
      </c>
      <c r="H48" s="219">
        <v>0.04</v>
      </c>
      <c r="I48" s="222">
        <v>0.33</v>
      </c>
      <c r="J48" s="223">
        <v>3.84</v>
      </c>
      <c r="K48" s="219">
        <v>0.05</v>
      </c>
      <c r="L48" s="220">
        <v>0.36</v>
      </c>
      <c r="M48" s="221">
        <v>3.87</v>
      </c>
      <c r="N48" s="200"/>
      <c r="P48" s="441"/>
      <c r="Q48" s="441"/>
    </row>
    <row r="49" spans="1:17" ht="15" customHeight="1">
      <c r="A49" s="185" t="s">
        <v>477</v>
      </c>
      <c r="B49" s="193">
        <v>0</v>
      </c>
      <c r="C49" s="194">
        <v>0</v>
      </c>
      <c r="D49" s="213">
        <v>0.24</v>
      </c>
      <c r="E49" s="219">
        <v>0</v>
      </c>
      <c r="F49" s="220">
        <v>0</v>
      </c>
      <c r="G49" s="221">
        <v>0.24</v>
      </c>
      <c r="H49" s="219">
        <v>0</v>
      </c>
      <c r="I49" s="222">
        <v>0.4</v>
      </c>
      <c r="J49" s="223">
        <v>0.12</v>
      </c>
      <c r="K49" s="219" t="s">
        <v>438</v>
      </c>
      <c r="L49" s="220">
        <v>0.4</v>
      </c>
      <c r="M49" s="221">
        <v>0.12</v>
      </c>
      <c r="N49" s="200"/>
      <c r="P49" s="441"/>
      <c r="Q49" s="441"/>
    </row>
    <row r="50" spans="1:17" ht="15" customHeight="1">
      <c r="A50" s="185" t="s">
        <v>478</v>
      </c>
      <c r="B50" s="193">
        <v>1.91</v>
      </c>
      <c r="C50" s="194">
        <v>4.62</v>
      </c>
      <c r="D50" s="213">
        <v>16.48</v>
      </c>
      <c r="E50" s="219">
        <v>2.0099999999999998</v>
      </c>
      <c r="F50" s="220">
        <v>5.61</v>
      </c>
      <c r="G50" s="221">
        <v>26.14</v>
      </c>
      <c r="H50" s="219">
        <v>2</v>
      </c>
      <c r="I50" s="222">
        <v>4.07</v>
      </c>
      <c r="J50" s="223">
        <v>26.68</v>
      </c>
      <c r="K50" s="219">
        <v>2.4300000000000002</v>
      </c>
      <c r="L50" s="220">
        <v>3.12</v>
      </c>
      <c r="M50" s="221">
        <v>25.27</v>
      </c>
      <c r="N50" s="200"/>
      <c r="P50" s="441"/>
      <c r="Q50" s="441"/>
    </row>
    <row r="51" spans="1:17" ht="15" customHeight="1">
      <c r="A51" s="185" t="s">
        <v>479</v>
      </c>
      <c r="B51" s="193">
        <v>0</v>
      </c>
      <c r="C51" s="194">
        <v>0.66</v>
      </c>
      <c r="D51" s="213">
        <v>8.61</v>
      </c>
      <c r="E51" s="219">
        <v>0</v>
      </c>
      <c r="F51" s="220">
        <v>0.19</v>
      </c>
      <c r="G51" s="221">
        <v>1.43</v>
      </c>
      <c r="H51" s="219">
        <v>0</v>
      </c>
      <c r="I51" s="222">
        <v>0.19</v>
      </c>
      <c r="J51" s="223">
        <v>1.83</v>
      </c>
      <c r="K51" s="219" t="s">
        <v>438</v>
      </c>
      <c r="L51" s="220">
        <v>0.19</v>
      </c>
      <c r="M51" s="221">
        <v>1.83</v>
      </c>
      <c r="N51" s="200"/>
      <c r="P51" s="441"/>
      <c r="Q51" s="441"/>
    </row>
    <row r="52" spans="1:17" ht="15" customHeight="1">
      <c r="A52" s="184" t="s">
        <v>446</v>
      </c>
      <c r="B52" s="197">
        <v>7.01</v>
      </c>
      <c r="C52" s="198">
        <v>514.16999999999996</v>
      </c>
      <c r="D52" s="224">
        <v>3698.56</v>
      </c>
      <c r="E52" s="225">
        <v>7.67</v>
      </c>
      <c r="F52" s="226">
        <v>530.64</v>
      </c>
      <c r="G52" s="227">
        <v>3695.75</v>
      </c>
      <c r="H52" s="225">
        <v>5.94</v>
      </c>
      <c r="I52" s="228">
        <v>523.27</v>
      </c>
      <c r="J52" s="229">
        <v>3345.45</v>
      </c>
      <c r="K52" s="225">
        <v>7.27</v>
      </c>
      <c r="L52" s="226">
        <v>511.05</v>
      </c>
      <c r="M52" s="227">
        <v>3356.96</v>
      </c>
      <c r="N52" s="200"/>
      <c r="P52" s="441"/>
      <c r="Q52" s="441"/>
    </row>
    <row r="53" spans="1:17" ht="15" customHeight="1">
      <c r="A53" s="200"/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6"/>
    </row>
    <row r="54" spans="1:17" ht="15" customHeight="1">
      <c r="A54" s="184"/>
      <c r="B54" s="419" t="s">
        <v>490</v>
      </c>
      <c r="C54" s="442"/>
      <c r="D54" s="442"/>
      <c r="E54" s="419" t="s">
        <v>491</v>
      </c>
      <c r="F54" s="428"/>
      <c r="G54" s="420"/>
      <c r="M54" s="200"/>
      <c r="N54" s="200"/>
    </row>
    <row r="55" spans="1:17" ht="15" customHeight="1">
      <c r="A55" s="187" t="s">
        <v>463</v>
      </c>
      <c r="B55" s="188" t="s">
        <v>464</v>
      </c>
      <c r="C55" s="189" t="s">
        <v>493</v>
      </c>
      <c r="D55" s="203" t="s">
        <v>466</v>
      </c>
      <c r="E55" s="231" t="s">
        <v>464</v>
      </c>
      <c r="F55" s="210" t="s">
        <v>465</v>
      </c>
      <c r="G55" s="310" t="s">
        <v>466</v>
      </c>
      <c r="L55" s="321"/>
      <c r="M55" s="321"/>
      <c r="N55" s="200"/>
    </row>
    <row r="56" spans="1:17" ht="15" customHeight="1">
      <c r="A56" s="185" t="s">
        <v>467</v>
      </c>
      <c r="B56" s="193">
        <v>0.03</v>
      </c>
      <c r="C56" s="194">
        <v>1.07</v>
      </c>
      <c r="D56" s="201">
        <v>9.7200000000000006</v>
      </c>
      <c r="E56" s="233">
        <v>0.04</v>
      </c>
      <c r="F56" s="329">
        <v>0.55000000000000004</v>
      </c>
      <c r="G56" s="330">
        <v>9.6999999999999993</v>
      </c>
      <c r="L56" s="321"/>
      <c r="M56" s="322"/>
      <c r="N56" s="230"/>
    </row>
    <row r="57" spans="1:17" ht="15" customHeight="1">
      <c r="A57" s="185" t="s">
        <v>469</v>
      </c>
      <c r="B57" s="193">
        <v>0.63</v>
      </c>
      <c r="C57" s="194">
        <v>32.299999999999997</v>
      </c>
      <c r="D57" s="201">
        <v>455.26</v>
      </c>
      <c r="E57" s="233">
        <v>0.61</v>
      </c>
      <c r="F57" s="329">
        <v>31.61</v>
      </c>
      <c r="G57" s="330">
        <v>459.94</v>
      </c>
      <c r="L57" s="321"/>
      <c r="M57" s="322"/>
      <c r="N57" s="230"/>
    </row>
    <row r="58" spans="1:17" ht="15" customHeight="1">
      <c r="A58" s="185" t="s">
        <v>470</v>
      </c>
      <c r="B58" s="193">
        <v>0.39</v>
      </c>
      <c r="C58" s="194">
        <v>40.68</v>
      </c>
      <c r="D58" s="201">
        <v>738.37</v>
      </c>
      <c r="E58" s="233">
        <v>0.57999999999999996</v>
      </c>
      <c r="F58" s="329">
        <v>40.69</v>
      </c>
      <c r="G58" s="330">
        <v>741.69</v>
      </c>
      <c r="L58" s="321"/>
      <c r="M58" s="322"/>
      <c r="N58" s="230"/>
    </row>
    <row r="59" spans="1:17" ht="15" customHeight="1">
      <c r="A59" s="185" t="s">
        <v>471</v>
      </c>
      <c r="B59" s="193">
        <v>0.12</v>
      </c>
      <c r="C59" s="194">
        <v>6.31</v>
      </c>
      <c r="D59" s="201">
        <v>51.29</v>
      </c>
      <c r="E59" s="233">
        <v>0.12</v>
      </c>
      <c r="F59" s="329">
        <v>5.58</v>
      </c>
      <c r="G59" s="330">
        <v>51.17</v>
      </c>
      <c r="L59" s="321"/>
      <c r="M59" s="322"/>
      <c r="N59" s="230"/>
    </row>
    <row r="60" spans="1:17" ht="15" customHeight="1">
      <c r="A60" s="185" t="s">
        <v>472</v>
      </c>
      <c r="B60" s="193">
        <v>0.08</v>
      </c>
      <c r="C60" s="194">
        <v>13.6</v>
      </c>
      <c r="D60" s="201">
        <v>29.2</v>
      </c>
      <c r="E60" s="233">
        <v>0.08</v>
      </c>
      <c r="F60" s="329">
        <v>13.55</v>
      </c>
      <c r="G60" s="330">
        <v>29.11</v>
      </c>
      <c r="L60" s="321"/>
      <c r="M60" s="322"/>
      <c r="N60" s="230"/>
    </row>
    <row r="61" spans="1:17" ht="15" customHeight="1">
      <c r="A61" s="185" t="s">
        <v>488</v>
      </c>
      <c r="B61" s="193" t="s">
        <v>438</v>
      </c>
      <c r="C61" s="194">
        <v>7.0000000000000007E-2</v>
      </c>
      <c r="D61" s="201">
        <v>1.45</v>
      </c>
      <c r="E61" s="233" t="s">
        <v>280</v>
      </c>
      <c r="F61" s="329">
        <v>7.0000000000000007E-2</v>
      </c>
      <c r="G61" s="330">
        <v>1.45</v>
      </c>
      <c r="L61" s="321"/>
      <c r="M61" s="322"/>
      <c r="N61" s="230"/>
    </row>
    <row r="62" spans="1:17" ht="15" customHeight="1">
      <c r="A62" s="185" t="s">
        <v>473</v>
      </c>
      <c r="B62" s="193" t="s">
        <v>438</v>
      </c>
      <c r="C62" s="194">
        <v>0.04</v>
      </c>
      <c r="D62" s="201">
        <v>0.65</v>
      </c>
      <c r="E62" s="233" t="s">
        <v>280</v>
      </c>
      <c r="F62" s="329">
        <v>0.04</v>
      </c>
      <c r="G62" s="330">
        <v>0.61</v>
      </c>
      <c r="L62" s="321"/>
      <c r="M62" s="322"/>
      <c r="N62" s="230"/>
    </row>
    <row r="63" spans="1:17" ht="15" customHeight="1">
      <c r="A63" s="185" t="s">
        <v>474</v>
      </c>
      <c r="B63" s="193">
        <v>0.21</v>
      </c>
      <c r="C63" s="194">
        <v>37.5</v>
      </c>
      <c r="D63" s="201">
        <v>256.45999999999998</v>
      </c>
      <c r="E63" s="233">
        <v>0.26</v>
      </c>
      <c r="F63" s="329">
        <v>39.950000000000003</v>
      </c>
      <c r="G63" s="330">
        <v>262.49</v>
      </c>
      <c r="L63" s="321"/>
      <c r="M63" s="322"/>
      <c r="N63" s="230"/>
    </row>
    <row r="64" spans="1:17" ht="15" customHeight="1">
      <c r="A64" s="185" t="s">
        <v>475</v>
      </c>
      <c r="B64" s="193">
        <v>1.77</v>
      </c>
      <c r="C64" s="194">
        <v>286.67</v>
      </c>
      <c r="D64" s="201">
        <v>1362.08</v>
      </c>
      <c r="E64" s="233">
        <v>2</v>
      </c>
      <c r="F64" s="329">
        <v>301.43</v>
      </c>
      <c r="G64" s="330">
        <v>1384.03</v>
      </c>
      <c r="L64" s="321"/>
      <c r="M64" s="322"/>
      <c r="N64" s="230"/>
    </row>
    <row r="65" spans="1:14" ht="15" customHeight="1">
      <c r="A65" s="185" t="s">
        <v>489</v>
      </c>
      <c r="B65" s="193" t="s">
        <v>438</v>
      </c>
      <c r="C65" s="194" t="s">
        <v>438</v>
      </c>
      <c r="D65" s="201">
        <v>0.13</v>
      </c>
      <c r="E65" s="233" t="s">
        <v>280</v>
      </c>
      <c r="F65" s="329" t="s">
        <v>280</v>
      </c>
      <c r="G65" s="330">
        <v>0.13</v>
      </c>
      <c r="L65" s="321"/>
      <c r="M65" s="322"/>
      <c r="N65" s="230"/>
    </row>
    <row r="66" spans="1:14" ht="15" customHeight="1">
      <c r="A66" s="185" t="s">
        <v>476</v>
      </c>
      <c r="B66" s="193">
        <v>0.01</v>
      </c>
      <c r="C66" s="194">
        <v>0.23</v>
      </c>
      <c r="D66" s="201">
        <v>3.85</v>
      </c>
      <c r="E66" s="233">
        <v>0.01</v>
      </c>
      <c r="F66" s="329">
        <v>0.23</v>
      </c>
      <c r="G66" s="330">
        <v>3.85</v>
      </c>
      <c r="L66" s="321"/>
      <c r="M66" s="322"/>
      <c r="N66" s="230"/>
    </row>
    <row r="67" spans="1:14" ht="15" customHeight="1">
      <c r="A67" s="185" t="s">
        <v>477</v>
      </c>
      <c r="B67" s="193" t="s">
        <v>438</v>
      </c>
      <c r="C67" s="194">
        <v>0.03</v>
      </c>
      <c r="D67" s="201">
        <v>1.32</v>
      </c>
      <c r="E67" s="233" t="s">
        <v>280</v>
      </c>
      <c r="F67" s="329">
        <v>0.03</v>
      </c>
      <c r="G67" s="330">
        <v>1.32</v>
      </c>
      <c r="L67" s="321"/>
      <c r="M67" s="322"/>
      <c r="N67" s="230"/>
    </row>
    <row r="68" spans="1:14" ht="15" customHeight="1">
      <c r="A68" s="185" t="s">
        <v>478</v>
      </c>
      <c r="B68" s="193">
        <v>2.16</v>
      </c>
      <c r="C68" s="194">
        <v>1.23</v>
      </c>
      <c r="D68" s="201">
        <v>25.94</v>
      </c>
      <c r="E68" s="233">
        <v>2.2000000000000002</v>
      </c>
      <c r="F68" s="329">
        <v>1.1000000000000001</v>
      </c>
      <c r="G68" s="330">
        <v>25.19</v>
      </c>
      <c r="L68" s="321"/>
      <c r="M68" s="322"/>
      <c r="N68" s="230"/>
    </row>
    <row r="69" spans="1:14" ht="15" customHeight="1">
      <c r="A69" s="185" t="s">
        <v>479</v>
      </c>
      <c r="B69" s="193">
        <v>0.09</v>
      </c>
      <c r="C69" s="194">
        <v>0.98</v>
      </c>
      <c r="D69" s="201">
        <v>4.01</v>
      </c>
      <c r="E69" s="233">
        <v>0.03</v>
      </c>
      <c r="F69" s="329">
        <v>0.38</v>
      </c>
      <c r="G69" s="330">
        <v>3.24</v>
      </c>
      <c r="L69" s="321"/>
      <c r="M69" s="322"/>
      <c r="N69" s="230"/>
    </row>
    <row r="70" spans="1:14" ht="15" customHeight="1">
      <c r="A70" s="184" t="s">
        <v>446</v>
      </c>
      <c r="B70" s="197">
        <v>5.44</v>
      </c>
      <c r="C70" s="198">
        <v>420.84</v>
      </c>
      <c r="D70" s="205">
        <v>2939.78</v>
      </c>
      <c r="E70" s="225">
        <v>5.9</v>
      </c>
      <c r="F70" s="226">
        <v>435.34</v>
      </c>
      <c r="G70" s="331">
        <v>2974</v>
      </c>
      <c r="L70" s="321"/>
      <c r="M70" s="322"/>
      <c r="N70" s="230"/>
    </row>
    <row r="71" spans="1:14" ht="15" customHeight="1">
      <c r="A71" s="200"/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6"/>
    </row>
    <row r="72" spans="1:14" ht="15" customHeight="1">
      <c r="A72" s="184"/>
      <c r="B72" s="419" t="s">
        <v>492</v>
      </c>
      <c r="C72" s="428"/>
      <c r="D72" s="428"/>
      <c r="E72" s="428"/>
      <c r="F72" s="420"/>
      <c r="G72" s="419" t="s">
        <v>495</v>
      </c>
      <c r="H72" s="428"/>
      <c r="I72" s="428"/>
      <c r="J72" s="428"/>
      <c r="K72" s="420"/>
      <c r="L72" s="321"/>
      <c r="M72" s="321"/>
      <c r="N72" s="200"/>
    </row>
    <row r="73" spans="1:14" ht="15" customHeight="1">
      <c r="A73" s="187" t="s">
        <v>463</v>
      </c>
      <c r="B73" s="231" t="s">
        <v>464</v>
      </c>
      <c r="C73" s="210" t="s">
        <v>465</v>
      </c>
      <c r="D73" s="210" t="s">
        <v>494</v>
      </c>
      <c r="E73" s="429" t="s">
        <v>466</v>
      </c>
      <c r="F73" s="420"/>
      <c r="G73" s="231" t="s">
        <v>464</v>
      </c>
      <c r="H73" s="232" t="s">
        <v>465</v>
      </c>
      <c r="I73" s="232" t="s">
        <v>494</v>
      </c>
      <c r="J73" s="429" t="s">
        <v>466</v>
      </c>
      <c r="K73" s="420"/>
      <c r="L73" s="437" t="s">
        <v>249</v>
      </c>
      <c r="M73" s="438"/>
      <c r="N73" s="200"/>
    </row>
    <row r="74" spans="1:14" ht="15" customHeight="1">
      <c r="A74" s="185" t="s">
        <v>467</v>
      </c>
      <c r="B74" s="233" t="s">
        <v>280</v>
      </c>
      <c r="C74" s="329" t="s">
        <v>280</v>
      </c>
      <c r="D74" s="329" t="s">
        <v>280</v>
      </c>
      <c r="E74" s="439">
        <v>16.64</v>
      </c>
      <c r="F74" s="440"/>
      <c r="G74" s="233" t="s">
        <v>280</v>
      </c>
      <c r="H74" s="234" t="s">
        <v>280</v>
      </c>
      <c r="I74" s="234" t="s">
        <v>280</v>
      </c>
      <c r="J74" s="430">
        <v>16.64</v>
      </c>
      <c r="K74" s="422"/>
      <c r="L74" s="431">
        <f t="shared" ref="L74:L88" si="2">((E92/J74)-1)*100</f>
        <v>-0.48076923076924016</v>
      </c>
      <c r="M74" s="432"/>
      <c r="N74" s="230"/>
    </row>
    <row r="75" spans="1:14" ht="15" customHeight="1">
      <c r="A75" s="185" t="s">
        <v>469</v>
      </c>
      <c r="B75" s="233">
        <v>0.28000000000000003</v>
      </c>
      <c r="C75" s="329">
        <v>25.84</v>
      </c>
      <c r="D75" s="329">
        <v>0.45</v>
      </c>
      <c r="E75" s="423">
        <v>409.45</v>
      </c>
      <c r="F75" s="424"/>
      <c r="G75" s="233">
        <v>0.3</v>
      </c>
      <c r="H75" s="234">
        <v>26.72</v>
      </c>
      <c r="I75" s="234">
        <v>0.45</v>
      </c>
      <c r="J75" s="423">
        <v>417.69</v>
      </c>
      <c r="K75" s="424"/>
      <c r="L75" s="431">
        <f t="shared" si="2"/>
        <v>-0.46685340802987696</v>
      </c>
      <c r="M75" s="432"/>
      <c r="N75" s="230"/>
    </row>
    <row r="76" spans="1:14" ht="15" customHeight="1">
      <c r="A76" s="185" t="s">
        <v>470</v>
      </c>
      <c r="B76" s="233">
        <v>0.52</v>
      </c>
      <c r="C76" s="329">
        <v>50.29</v>
      </c>
      <c r="D76" s="329">
        <v>7.0000000000000007E-2</v>
      </c>
      <c r="E76" s="423">
        <v>834.67</v>
      </c>
      <c r="F76" s="424"/>
      <c r="G76" s="233">
        <v>0.51</v>
      </c>
      <c r="H76" s="234">
        <v>50.35</v>
      </c>
      <c r="I76" s="234">
        <v>0.67</v>
      </c>
      <c r="J76" s="423">
        <v>843.45</v>
      </c>
      <c r="K76" s="424"/>
      <c r="L76" s="431">
        <f t="shared" si="2"/>
        <v>20.324856245183476</v>
      </c>
      <c r="M76" s="432"/>
      <c r="N76" s="230"/>
    </row>
    <row r="77" spans="1:14" ht="15" customHeight="1">
      <c r="A77" s="185" t="s">
        <v>471</v>
      </c>
      <c r="B77" s="233">
        <v>0.08</v>
      </c>
      <c r="C77" s="329">
        <v>6.74</v>
      </c>
      <c r="D77" s="329">
        <v>0.28000000000000003</v>
      </c>
      <c r="E77" s="423">
        <v>46.25</v>
      </c>
      <c r="F77" s="424"/>
      <c r="G77" s="233">
        <v>7.0000000000000007E-2</v>
      </c>
      <c r="H77" s="234">
        <v>6.64</v>
      </c>
      <c r="I77" s="234">
        <v>0.28000000000000003</v>
      </c>
      <c r="J77" s="423">
        <v>46.71</v>
      </c>
      <c r="K77" s="424"/>
      <c r="L77" s="431">
        <f t="shared" si="2"/>
        <v>13.33761507171911</v>
      </c>
      <c r="M77" s="432"/>
      <c r="N77" s="230"/>
    </row>
    <row r="78" spans="1:14" ht="15" customHeight="1">
      <c r="A78" s="185" t="s">
        <v>472</v>
      </c>
      <c r="B78" s="233">
        <v>0.02</v>
      </c>
      <c r="C78" s="329">
        <v>18.59</v>
      </c>
      <c r="D78" s="329" t="s">
        <v>280</v>
      </c>
      <c r="E78" s="423">
        <v>27.02</v>
      </c>
      <c r="F78" s="424"/>
      <c r="G78" s="233">
        <v>0.04</v>
      </c>
      <c r="H78" s="234">
        <v>21.82</v>
      </c>
      <c r="I78" s="234" t="s">
        <v>280</v>
      </c>
      <c r="J78" s="423">
        <v>27.04</v>
      </c>
      <c r="K78" s="424"/>
      <c r="L78" s="431">
        <f t="shared" si="2"/>
        <v>-12.463017751479278</v>
      </c>
      <c r="M78" s="432"/>
      <c r="N78" s="230"/>
    </row>
    <row r="79" spans="1:14" ht="15" customHeight="1">
      <c r="A79" s="185" t="s">
        <v>488</v>
      </c>
      <c r="B79" s="233" t="s">
        <v>280</v>
      </c>
      <c r="C79" s="329" t="s">
        <v>280</v>
      </c>
      <c r="D79" s="329">
        <v>0.09</v>
      </c>
      <c r="E79" s="423">
        <v>1.28</v>
      </c>
      <c r="F79" s="424"/>
      <c r="G79" s="233" t="s">
        <v>280</v>
      </c>
      <c r="H79" s="234" t="s">
        <v>280</v>
      </c>
      <c r="I79" s="234">
        <v>0.09</v>
      </c>
      <c r="J79" s="423">
        <v>1.28</v>
      </c>
      <c r="K79" s="424"/>
      <c r="L79" s="431">
        <f t="shared" si="2"/>
        <v>7.03125</v>
      </c>
      <c r="M79" s="432"/>
      <c r="N79" s="230"/>
    </row>
    <row r="80" spans="1:14" ht="15" customHeight="1">
      <c r="A80" s="185" t="s">
        <v>473</v>
      </c>
      <c r="B80" s="233" t="s">
        <v>280</v>
      </c>
      <c r="C80" s="329">
        <v>0.12</v>
      </c>
      <c r="D80" s="329">
        <v>0.03</v>
      </c>
      <c r="E80" s="423">
        <v>0.36</v>
      </c>
      <c r="F80" s="424"/>
      <c r="G80" s="233" t="s">
        <v>280</v>
      </c>
      <c r="H80" s="234">
        <v>0.12</v>
      </c>
      <c r="I80" s="234">
        <v>0.03</v>
      </c>
      <c r="J80" s="423">
        <v>0.36</v>
      </c>
      <c r="K80" s="424"/>
      <c r="L80" s="431">
        <f t="shared" si="2"/>
        <v>169.44444444444446</v>
      </c>
      <c r="M80" s="432"/>
      <c r="N80" s="230"/>
    </row>
    <row r="81" spans="1:15" ht="15" customHeight="1">
      <c r="A81" s="185" t="s">
        <v>474</v>
      </c>
      <c r="B81" s="233">
        <v>0.77</v>
      </c>
      <c r="C81" s="329">
        <v>26.92</v>
      </c>
      <c r="D81" s="329">
        <v>14.17</v>
      </c>
      <c r="E81" s="423">
        <v>307.27999999999997</v>
      </c>
      <c r="F81" s="424"/>
      <c r="G81" s="233">
        <v>0.44</v>
      </c>
      <c r="H81" s="234">
        <v>27.88</v>
      </c>
      <c r="I81" s="234">
        <v>14.1</v>
      </c>
      <c r="J81" s="423">
        <v>314.08</v>
      </c>
      <c r="K81" s="424"/>
      <c r="L81" s="431">
        <f t="shared" si="2"/>
        <v>10.529164544065207</v>
      </c>
      <c r="M81" s="432"/>
      <c r="N81" s="230"/>
    </row>
    <row r="82" spans="1:15" ht="15" customHeight="1">
      <c r="A82" s="185" t="s">
        <v>475</v>
      </c>
      <c r="B82" s="233">
        <v>1.51</v>
      </c>
      <c r="C82" s="329">
        <v>203.99</v>
      </c>
      <c r="D82" s="329">
        <v>89.16</v>
      </c>
      <c r="E82" s="423">
        <v>1504.31</v>
      </c>
      <c r="F82" s="424"/>
      <c r="G82" s="233">
        <v>1.39</v>
      </c>
      <c r="H82" s="234">
        <v>185.9</v>
      </c>
      <c r="I82" s="234">
        <v>90.44</v>
      </c>
      <c r="J82" s="423">
        <v>1552.99</v>
      </c>
      <c r="K82" s="424"/>
      <c r="L82" s="431">
        <f t="shared" si="2"/>
        <v>-1.5608600184160881</v>
      </c>
      <c r="M82" s="432"/>
      <c r="N82" s="230"/>
    </row>
    <row r="83" spans="1:15" ht="15" customHeight="1">
      <c r="A83" s="185" t="s">
        <v>489</v>
      </c>
      <c r="B83" s="233" t="s">
        <v>280</v>
      </c>
      <c r="C83" s="329" t="s">
        <v>280</v>
      </c>
      <c r="D83" s="329" t="s">
        <v>280</v>
      </c>
      <c r="E83" s="423">
        <v>7.0000000000000007E-2</v>
      </c>
      <c r="F83" s="424"/>
      <c r="G83" s="233" t="s">
        <v>280</v>
      </c>
      <c r="H83" s="234">
        <v>0.03</v>
      </c>
      <c r="I83" s="234" t="s">
        <v>280</v>
      </c>
      <c r="J83" s="423">
        <v>0.14000000000000001</v>
      </c>
      <c r="K83" s="424"/>
      <c r="L83" s="431">
        <f t="shared" si="2"/>
        <v>28.571428571428559</v>
      </c>
      <c r="M83" s="432"/>
      <c r="N83" s="230"/>
    </row>
    <row r="84" spans="1:15" ht="15" customHeight="1">
      <c r="A84" s="185" t="s">
        <v>476</v>
      </c>
      <c r="B84" s="233" t="s">
        <v>280</v>
      </c>
      <c r="C84" s="329" t="s">
        <v>280</v>
      </c>
      <c r="D84" s="329" t="s">
        <v>280</v>
      </c>
      <c r="E84" s="423">
        <v>5.18</v>
      </c>
      <c r="F84" s="424"/>
      <c r="G84" s="233" t="s">
        <v>280</v>
      </c>
      <c r="H84" s="234">
        <v>0.08</v>
      </c>
      <c r="I84" s="234" t="s">
        <v>280</v>
      </c>
      <c r="J84" s="423">
        <v>5.73</v>
      </c>
      <c r="K84" s="424"/>
      <c r="L84" s="431">
        <f t="shared" si="2"/>
        <v>21.815008726003484</v>
      </c>
      <c r="M84" s="432"/>
      <c r="N84" s="230"/>
    </row>
    <row r="85" spans="1:15" ht="15" customHeight="1">
      <c r="A85" s="185" t="s">
        <v>477</v>
      </c>
      <c r="B85" s="233" t="s">
        <v>280</v>
      </c>
      <c r="C85" s="329">
        <v>0.26</v>
      </c>
      <c r="D85" s="329" t="s">
        <v>280</v>
      </c>
      <c r="E85" s="423">
        <v>1.54</v>
      </c>
      <c r="F85" s="424"/>
      <c r="G85" s="233" t="s">
        <v>280</v>
      </c>
      <c r="H85" s="234">
        <v>0.26</v>
      </c>
      <c r="I85" s="234" t="s">
        <v>280</v>
      </c>
      <c r="J85" s="423">
        <v>1.54</v>
      </c>
      <c r="K85" s="424"/>
      <c r="L85" s="431">
        <f t="shared" si="2"/>
        <v>-49.350649350649348</v>
      </c>
      <c r="M85" s="432"/>
      <c r="N85" s="230"/>
    </row>
    <row r="86" spans="1:15" ht="15" customHeight="1">
      <c r="A86" s="185" t="s">
        <v>478</v>
      </c>
      <c r="B86" s="233">
        <v>1.6</v>
      </c>
      <c r="C86" s="329">
        <v>0.91</v>
      </c>
      <c r="D86" s="329">
        <v>0.84</v>
      </c>
      <c r="E86" s="423">
        <v>19.91</v>
      </c>
      <c r="F86" s="424"/>
      <c r="G86" s="233">
        <v>1.38</v>
      </c>
      <c r="H86" s="234">
        <v>1.33</v>
      </c>
      <c r="I86" s="234">
        <v>0.84</v>
      </c>
      <c r="J86" s="423">
        <v>18.87</v>
      </c>
      <c r="K86" s="424"/>
      <c r="L86" s="431">
        <f t="shared" si="2"/>
        <v>1.9607843137254832</v>
      </c>
      <c r="M86" s="432"/>
      <c r="N86" s="230"/>
    </row>
    <row r="87" spans="1:15" ht="15" customHeight="1">
      <c r="A87" s="185" t="s">
        <v>479</v>
      </c>
      <c r="B87" s="233" t="s">
        <v>280</v>
      </c>
      <c r="C87" s="329">
        <v>0.5</v>
      </c>
      <c r="D87" s="329" t="s">
        <v>280</v>
      </c>
      <c r="E87" s="415">
        <v>6.07</v>
      </c>
      <c r="F87" s="416"/>
      <c r="G87" s="233" t="s">
        <v>280</v>
      </c>
      <c r="H87" s="234">
        <v>0.15</v>
      </c>
      <c r="I87" s="234" t="s">
        <v>280</v>
      </c>
      <c r="J87" s="415">
        <v>2.04</v>
      </c>
      <c r="K87" s="416"/>
      <c r="L87" s="435">
        <f t="shared" si="2"/>
        <v>2.450980392156854</v>
      </c>
      <c r="M87" s="436"/>
      <c r="N87" s="230"/>
    </row>
    <row r="88" spans="1:15" ht="15" customHeight="1">
      <c r="A88" s="184" t="s">
        <v>446</v>
      </c>
      <c r="B88" s="225">
        <v>4.8</v>
      </c>
      <c r="C88" s="226">
        <v>334.23</v>
      </c>
      <c r="D88" s="226">
        <v>105.11</v>
      </c>
      <c r="E88" s="417">
        <v>3180.13</v>
      </c>
      <c r="F88" s="418"/>
      <c r="G88" s="225">
        <f>SUM(G74:G87)</f>
        <v>4.13</v>
      </c>
      <c r="H88" s="228">
        <f>SUM(H74:H87)</f>
        <v>321.27999999999992</v>
      </c>
      <c r="I88" s="228">
        <f>SUM(I74:I87)</f>
        <v>106.9</v>
      </c>
      <c r="J88" s="417">
        <f>SUM(J74:K87)</f>
        <v>3248.5599999999995</v>
      </c>
      <c r="K88" s="418"/>
      <c r="L88" s="435">
        <f t="shared" si="2"/>
        <v>5.6252616543945866</v>
      </c>
      <c r="M88" s="436"/>
      <c r="N88" s="230"/>
    </row>
    <row r="89" spans="1:15" ht="15" customHeight="1">
      <c r="A89" s="200"/>
      <c r="B89" s="201"/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6"/>
    </row>
    <row r="90" spans="1:15" ht="15" customHeight="1">
      <c r="A90" s="184"/>
      <c r="B90" s="419" t="s">
        <v>496</v>
      </c>
      <c r="C90" s="428"/>
      <c r="D90" s="428"/>
      <c r="E90" s="428"/>
      <c r="F90" s="420"/>
      <c r="G90" s="419" t="s">
        <v>509</v>
      </c>
      <c r="H90" s="428"/>
      <c r="I90" s="428"/>
      <c r="J90" s="428"/>
      <c r="K90" s="420"/>
      <c r="L90" s="419" t="s">
        <v>508</v>
      </c>
      <c r="M90" s="420"/>
      <c r="N90" s="316"/>
      <c r="O90" s="200"/>
    </row>
    <row r="91" spans="1:15" ht="15" customHeight="1">
      <c r="A91" s="187" t="s">
        <v>463</v>
      </c>
      <c r="B91" s="231" t="s">
        <v>464</v>
      </c>
      <c r="C91" s="232" t="s">
        <v>465</v>
      </c>
      <c r="D91" s="232" t="s">
        <v>494</v>
      </c>
      <c r="E91" s="429" t="s">
        <v>466</v>
      </c>
      <c r="F91" s="420"/>
      <c r="G91" s="231" t="s">
        <v>464</v>
      </c>
      <c r="H91" s="232" t="s">
        <v>465</v>
      </c>
      <c r="I91" s="232" t="s">
        <v>494</v>
      </c>
      <c r="J91" s="429" t="s">
        <v>466</v>
      </c>
      <c r="K91" s="420"/>
      <c r="L91" s="419" t="s">
        <v>502</v>
      </c>
      <c r="M91" s="420"/>
      <c r="N91" s="316"/>
      <c r="O91" s="245"/>
    </row>
    <row r="92" spans="1:15" ht="15" customHeight="1">
      <c r="A92" s="185" t="s">
        <v>467</v>
      </c>
      <c r="B92" s="233" t="s">
        <v>280</v>
      </c>
      <c r="C92" s="234" t="s">
        <v>280</v>
      </c>
      <c r="D92" s="234" t="s">
        <v>280</v>
      </c>
      <c r="E92" s="430">
        <v>16.559999999999999</v>
      </c>
      <c r="F92" s="422"/>
      <c r="G92" s="233" t="s">
        <v>500</v>
      </c>
      <c r="H92" s="234" t="s">
        <v>500</v>
      </c>
      <c r="I92" s="234" t="s">
        <v>500</v>
      </c>
      <c r="J92" s="430">
        <v>16.93</v>
      </c>
      <c r="K92" s="422"/>
      <c r="L92" s="421">
        <f>J92</f>
        <v>16.93</v>
      </c>
      <c r="M92" s="422"/>
      <c r="N92" s="314"/>
      <c r="O92" s="230"/>
    </row>
    <row r="93" spans="1:15" ht="15" customHeight="1">
      <c r="A93" s="185" t="s">
        <v>469</v>
      </c>
      <c r="B93" s="233">
        <v>0.09</v>
      </c>
      <c r="C93" s="234">
        <v>32.47</v>
      </c>
      <c r="D93" s="234">
        <v>0.13</v>
      </c>
      <c r="E93" s="423">
        <v>415.74</v>
      </c>
      <c r="F93" s="424"/>
      <c r="G93" s="233">
        <v>0.1</v>
      </c>
      <c r="H93" s="234">
        <v>33.72</v>
      </c>
      <c r="I93" s="234">
        <v>0.38</v>
      </c>
      <c r="J93" s="423">
        <v>416.88</v>
      </c>
      <c r="K93" s="424"/>
      <c r="L93" s="425">
        <f t="shared" ref="L93:L104" si="3">I93+J93</f>
        <v>417.26</v>
      </c>
      <c r="M93" s="424"/>
      <c r="N93" s="314"/>
      <c r="O93" s="230"/>
    </row>
    <row r="94" spans="1:15" ht="15" customHeight="1">
      <c r="A94" s="185" t="s">
        <v>470</v>
      </c>
      <c r="B94" s="233">
        <v>0.22</v>
      </c>
      <c r="C94" s="234">
        <v>51.11</v>
      </c>
      <c r="D94" s="234">
        <v>0.18</v>
      </c>
      <c r="E94" s="423">
        <v>1014.88</v>
      </c>
      <c r="F94" s="424"/>
      <c r="G94" s="233">
        <v>0.2</v>
      </c>
      <c r="H94" s="234">
        <v>52.13</v>
      </c>
      <c r="I94" s="234">
        <v>0.18</v>
      </c>
      <c r="J94" s="423">
        <v>1017.89</v>
      </c>
      <c r="K94" s="424"/>
      <c r="L94" s="425">
        <f t="shared" si="3"/>
        <v>1018.0699999999999</v>
      </c>
      <c r="M94" s="424"/>
      <c r="N94" s="314"/>
      <c r="O94" s="230"/>
    </row>
    <row r="95" spans="1:15" ht="15" customHeight="1">
      <c r="A95" s="185" t="s">
        <v>471</v>
      </c>
      <c r="B95" s="233">
        <v>7.0000000000000007E-2</v>
      </c>
      <c r="C95" s="234">
        <v>7.01</v>
      </c>
      <c r="D95" s="234">
        <v>0.4</v>
      </c>
      <c r="E95" s="423">
        <v>52.94</v>
      </c>
      <c r="F95" s="424"/>
      <c r="G95" s="233">
        <v>0.08</v>
      </c>
      <c r="H95" s="234">
        <v>8.14</v>
      </c>
      <c r="I95" s="234">
        <v>0.4</v>
      </c>
      <c r="J95" s="423">
        <v>52.12</v>
      </c>
      <c r="K95" s="424"/>
      <c r="L95" s="425">
        <f t="shared" si="3"/>
        <v>52.519999999999996</v>
      </c>
      <c r="M95" s="424"/>
      <c r="N95" s="314"/>
      <c r="O95" s="230"/>
    </row>
    <row r="96" spans="1:15" ht="15" customHeight="1">
      <c r="A96" s="185" t="s">
        <v>472</v>
      </c>
      <c r="B96" s="233">
        <v>0.03</v>
      </c>
      <c r="C96" s="234">
        <v>17.920000000000002</v>
      </c>
      <c r="D96" s="234" t="s">
        <v>280</v>
      </c>
      <c r="E96" s="423">
        <v>23.67</v>
      </c>
      <c r="F96" s="424"/>
      <c r="G96" s="233">
        <v>0.04</v>
      </c>
      <c r="H96" s="234">
        <v>20.23</v>
      </c>
      <c r="I96" s="234" t="s">
        <v>500</v>
      </c>
      <c r="J96" s="423">
        <v>22.76</v>
      </c>
      <c r="K96" s="424"/>
      <c r="L96" s="425">
        <f t="shared" ref="L96:L98" si="4">J96</f>
        <v>22.76</v>
      </c>
      <c r="M96" s="424"/>
      <c r="N96" s="314"/>
      <c r="O96" s="230"/>
    </row>
    <row r="97" spans="1:15" ht="15" customHeight="1">
      <c r="A97" s="185" t="s">
        <v>488</v>
      </c>
      <c r="B97" s="233" t="s">
        <v>280</v>
      </c>
      <c r="C97" s="234">
        <v>0.08</v>
      </c>
      <c r="D97" s="234" t="s">
        <v>280</v>
      </c>
      <c r="E97" s="423">
        <v>1.37</v>
      </c>
      <c r="F97" s="424"/>
      <c r="G97" s="233" t="s">
        <v>500</v>
      </c>
      <c r="H97" s="234">
        <v>0.08</v>
      </c>
      <c r="I97" s="234" t="s">
        <v>500</v>
      </c>
      <c r="J97" s="423">
        <v>1.37</v>
      </c>
      <c r="K97" s="424"/>
      <c r="L97" s="425">
        <f t="shared" si="4"/>
        <v>1.37</v>
      </c>
      <c r="M97" s="424"/>
      <c r="N97" s="314"/>
      <c r="O97" s="230"/>
    </row>
    <row r="98" spans="1:15" ht="15" customHeight="1">
      <c r="A98" s="185" t="s">
        <v>473</v>
      </c>
      <c r="B98" s="233" t="s">
        <v>280</v>
      </c>
      <c r="C98" s="234">
        <v>0.35</v>
      </c>
      <c r="D98" s="234" t="s">
        <v>280</v>
      </c>
      <c r="E98" s="423">
        <v>0.97</v>
      </c>
      <c r="F98" s="424"/>
      <c r="G98" s="233" t="s">
        <v>500</v>
      </c>
      <c r="H98" s="234">
        <v>0.35</v>
      </c>
      <c r="I98" s="234" t="s">
        <v>500</v>
      </c>
      <c r="J98" s="423">
        <v>0.97</v>
      </c>
      <c r="K98" s="424"/>
      <c r="L98" s="425">
        <f t="shared" si="4"/>
        <v>0.97</v>
      </c>
      <c r="M98" s="424"/>
      <c r="N98" s="314"/>
      <c r="O98" s="230"/>
    </row>
    <row r="99" spans="1:15" ht="15" customHeight="1">
      <c r="A99" s="185" t="s">
        <v>474</v>
      </c>
      <c r="B99" s="233">
        <v>0.95</v>
      </c>
      <c r="C99" s="234">
        <v>30.84</v>
      </c>
      <c r="D99" s="234">
        <v>26.98</v>
      </c>
      <c r="E99" s="423">
        <v>347.15</v>
      </c>
      <c r="F99" s="424"/>
      <c r="G99" s="233">
        <v>1.43</v>
      </c>
      <c r="H99" s="234">
        <v>31.51</v>
      </c>
      <c r="I99" s="234">
        <v>26.16</v>
      </c>
      <c r="J99" s="423">
        <v>350.7</v>
      </c>
      <c r="K99" s="424"/>
      <c r="L99" s="425">
        <f t="shared" si="3"/>
        <v>376.86</v>
      </c>
      <c r="M99" s="424"/>
      <c r="N99" s="314"/>
      <c r="O99" s="230"/>
    </row>
    <row r="100" spans="1:15" ht="15" customHeight="1">
      <c r="A100" s="185" t="s">
        <v>475</v>
      </c>
      <c r="B100" s="233">
        <v>0.97</v>
      </c>
      <c r="C100" s="234">
        <v>157.91999999999999</v>
      </c>
      <c r="D100" s="234">
        <v>148.93</v>
      </c>
      <c r="E100" s="423">
        <v>1528.75</v>
      </c>
      <c r="F100" s="424"/>
      <c r="G100" s="233">
        <v>1.4</v>
      </c>
      <c r="H100" s="234">
        <v>158.31</v>
      </c>
      <c r="I100" s="234">
        <v>149.29</v>
      </c>
      <c r="J100" s="423">
        <v>1530.62</v>
      </c>
      <c r="K100" s="424"/>
      <c r="L100" s="425">
        <f t="shared" si="3"/>
        <v>1679.9099999999999</v>
      </c>
      <c r="M100" s="424"/>
      <c r="N100" s="314"/>
      <c r="O100" s="230"/>
    </row>
    <row r="101" spans="1:15" ht="15" customHeight="1">
      <c r="A101" s="185" t="s">
        <v>489</v>
      </c>
      <c r="B101" s="233" t="s">
        <v>280</v>
      </c>
      <c r="C101" s="234" t="s">
        <v>280</v>
      </c>
      <c r="D101" s="234" t="s">
        <v>280</v>
      </c>
      <c r="E101" s="423">
        <v>0.18</v>
      </c>
      <c r="F101" s="424"/>
      <c r="G101" s="233" t="s">
        <v>500</v>
      </c>
      <c r="H101" s="234" t="s">
        <v>500</v>
      </c>
      <c r="I101" s="234" t="s">
        <v>500</v>
      </c>
      <c r="J101" s="423">
        <v>0.18</v>
      </c>
      <c r="K101" s="424"/>
      <c r="L101" s="425">
        <f>J101</f>
        <v>0.18</v>
      </c>
      <c r="M101" s="424"/>
      <c r="N101" s="314"/>
      <c r="O101" s="230"/>
    </row>
    <row r="102" spans="1:15" ht="15" customHeight="1">
      <c r="A102" s="185" t="s">
        <v>476</v>
      </c>
      <c r="B102" s="233">
        <v>0.03</v>
      </c>
      <c r="C102" s="234">
        <v>0.11</v>
      </c>
      <c r="D102" s="234">
        <v>0.42</v>
      </c>
      <c r="E102" s="423">
        <v>6.98</v>
      </c>
      <c r="F102" s="424"/>
      <c r="G102" s="233">
        <v>0.03</v>
      </c>
      <c r="H102" s="234">
        <v>0.19</v>
      </c>
      <c r="I102" s="234">
        <v>0.12</v>
      </c>
      <c r="J102" s="423">
        <v>6.75</v>
      </c>
      <c r="K102" s="424"/>
      <c r="L102" s="425">
        <f t="shared" si="3"/>
        <v>6.87</v>
      </c>
      <c r="M102" s="424"/>
      <c r="N102" s="314"/>
      <c r="O102" s="230"/>
    </row>
    <row r="103" spans="1:15" ht="15" customHeight="1">
      <c r="A103" s="185" t="s">
        <v>477</v>
      </c>
      <c r="B103" s="233" t="s">
        <v>280</v>
      </c>
      <c r="C103" s="234">
        <v>0.26</v>
      </c>
      <c r="D103" s="234" t="s">
        <v>280</v>
      </c>
      <c r="E103" s="423">
        <v>0.78</v>
      </c>
      <c r="F103" s="424"/>
      <c r="G103" s="233" t="s">
        <v>500</v>
      </c>
      <c r="H103" s="234" t="s">
        <v>500</v>
      </c>
      <c r="I103" s="234" t="s">
        <v>500</v>
      </c>
      <c r="J103" s="423">
        <v>0.78</v>
      </c>
      <c r="K103" s="424"/>
      <c r="L103" s="425">
        <f>J103</f>
        <v>0.78</v>
      </c>
      <c r="M103" s="424"/>
      <c r="N103" s="314"/>
      <c r="O103" s="230"/>
    </row>
    <row r="104" spans="1:15" ht="15" customHeight="1">
      <c r="A104" s="185" t="s">
        <v>478</v>
      </c>
      <c r="B104" s="233">
        <v>0.42</v>
      </c>
      <c r="C104" s="234">
        <v>2.71</v>
      </c>
      <c r="D104" s="234">
        <v>2.0099999999999998</v>
      </c>
      <c r="E104" s="423">
        <v>19.239999999999998</v>
      </c>
      <c r="F104" s="424"/>
      <c r="G104" s="233">
        <v>0.91</v>
      </c>
      <c r="H104" s="234">
        <v>2.79</v>
      </c>
      <c r="I104" s="234">
        <v>1.23</v>
      </c>
      <c r="J104" s="423">
        <v>15.78</v>
      </c>
      <c r="K104" s="424"/>
      <c r="L104" s="425">
        <f t="shared" si="3"/>
        <v>17.009999999999998</v>
      </c>
      <c r="M104" s="424"/>
      <c r="N104" s="314"/>
      <c r="O104" s="230"/>
    </row>
    <row r="105" spans="1:15" ht="15" customHeight="1">
      <c r="A105" s="185" t="s">
        <v>479</v>
      </c>
      <c r="B105" s="233" t="s">
        <v>280</v>
      </c>
      <c r="C105" s="234">
        <v>0.28000000000000003</v>
      </c>
      <c r="D105" s="234" t="s">
        <v>280</v>
      </c>
      <c r="E105" s="415">
        <v>2.09</v>
      </c>
      <c r="F105" s="416"/>
      <c r="G105" s="233" t="s">
        <v>500</v>
      </c>
      <c r="H105" s="234">
        <v>0.28000000000000003</v>
      </c>
      <c r="I105" s="234" t="s">
        <v>500</v>
      </c>
      <c r="J105" s="415">
        <v>2.23</v>
      </c>
      <c r="K105" s="416"/>
      <c r="L105" s="426">
        <f>J105</f>
        <v>2.23</v>
      </c>
      <c r="M105" s="416"/>
      <c r="N105" s="314"/>
      <c r="O105" s="230"/>
    </row>
    <row r="106" spans="1:15" ht="15" customHeight="1">
      <c r="A106" s="184" t="s">
        <v>446</v>
      </c>
      <c r="B106" s="225">
        <f>SUM(B92:B105)</f>
        <v>2.78</v>
      </c>
      <c r="C106" s="228">
        <f>SUM(C92:C105)</f>
        <v>301.05999999999995</v>
      </c>
      <c r="D106" s="228">
        <f>SUM(D92:D105)</f>
        <v>179.04999999999998</v>
      </c>
      <c r="E106" s="417">
        <f>SUM(E92:F105)</f>
        <v>3431.3</v>
      </c>
      <c r="F106" s="418"/>
      <c r="G106" s="225">
        <f>SUM(G92:G105)</f>
        <v>4.1899999999999995</v>
      </c>
      <c r="H106" s="228">
        <f>SUM(H92:H105)</f>
        <v>307.73</v>
      </c>
      <c r="I106" s="228">
        <f>SUM(I92:I105)</f>
        <v>177.76</v>
      </c>
      <c r="J106" s="417">
        <f>SUM(J92:K105)</f>
        <v>3435.96</v>
      </c>
      <c r="K106" s="418"/>
      <c r="L106" s="427">
        <f>SUM(L92:M105)</f>
        <v>3613.72</v>
      </c>
      <c r="M106" s="418"/>
      <c r="N106" s="314"/>
      <c r="O106" s="230"/>
    </row>
    <row r="107" spans="1:15" s="186" customFormat="1" ht="15" customHeight="1">
      <c r="A107" s="433"/>
      <c r="B107" s="433"/>
      <c r="C107" s="433"/>
      <c r="D107" s="433"/>
      <c r="E107" s="434"/>
      <c r="F107" s="434"/>
      <c r="G107" s="434"/>
      <c r="H107" s="434"/>
      <c r="I107" s="316"/>
      <c r="J107" s="316"/>
      <c r="K107" s="316"/>
      <c r="L107" s="316"/>
      <c r="M107" s="316"/>
      <c r="N107" s="316"/>
    </row>
  </sheetData>
  <mergeCells count="134">
    <mergeCell ref="A1:B1"/>
    <mergeCell ref="A2:M2"/>
    <mergeCell ref="B4:D4"/>
    <mergeCell ref="E4:G4"/>
    <mergeCell ref="H4:J4"/>
    <mergeCell ref="K4:M4"/>
    <mergeCell ref="P37:Q37"/>
    <mergeCell ref="P38:Q38"/>
    <mergeCell ref="P39:Q39"/>
    <mergeCell ref="P40:Q40"/>
    <mergeCell ref="P41:Q41"/>
    <mergeCell ref="P42:Q42"/>
    <mergeCell ref="B20:D20"/>
    <mergeCell ref="E20:G20"/>
    <mergeCell ref="H20:J20"/>
    <mergeCell ref="K20:M20"/>
    <mergeCell ref="B36:D36"/>
    <mergeCell ref="E36:G36"/>
    <mergeCell ref="H36:J36"/>
    <mergeCell ref="K36:M36"/>
    <mergeCell ref="P49:Q49"/>
    <mergeCell ref="P50:Q50"/>
    <mergeCell ref="P51:Q51"/>
    <mergeCell ref="P52:Q52"/>
    <mergeCell ref="B54:D54"/>
    <mergeCell ref="E54:G54"/>
    <mergeCell ref="P43:Q43"/>
    <mergeCell ref="P44:Q44"/>
    <mergeCell ref="P45:Q45"/>
    <mergeCell ref="P46:Q46"/>
    <mergeCell ref="P47:Q47"/>
    <mergeCell ref="P48:Q48"/>
    <mergeCell ref="E75:F75"/>
    <mergeCell ref="J75:K75"/>
    <mergeCell ref="L75:M75"/>
    <mergeCell ref="E76:F76"/>
    <mergeCell ref="J76:K76"/>
    <mergeCell ref="L76:M76"/>
    <mergeCell ref="E73:F73"/>
    <mergeCell ref="J73:K73"/>
    <mergeCell ref="L73:M73"/>
    <mergeCell ref="E74:F74"/>
    <mergeCell ref="J74:K74"/>
    <mergeCell ref="L74:M74"/>
    <mergeCell ref="E80:F80"/>
    <mergeCell ref="J80:K80"/>
    <mergeCell ref="L80:M80"/>
    <mergeCell ref="E77:F77"/>
    <mergeCell ref="J77:K77"/>
    <mergeCell ref="L77:M77"/>
    <mergeCell ref="E78:F78"/>
    <mergeCell ref="J78:K78"/>
    <mergeCell ref="L78:M78"/>
    <mergeCell ref="A107:H107"/>
    <mergeCell ref="E87:F87"/>
    <mergeCell ref="J87:K87"/>
    <mergeCell ref="L87:M87"/>
    <mergeCell ref="E88:F88"/>
    <mergeCell ref="J88:K88"/>
    <mergeCell ref="L88:M88"/>
    <mergeCell ref="E85:F85"/>
    <mergeCell ref="J85:K85"/>
    <mergeCell ref="L85:M85"/>
    <mergeCell ref="E86:F86"/>
    <mergeCell ref="J86:K86"/>
    <mergeCell ref="L86:M86"/>
    <mergeCell ref="E106:F106"/>
    <mergeCell ref="E105:F105"/>
    <mergeCell ref="B90:F90"/>
    <mergeCell ref="E91:F91"/>
    <mergeCell ref="E92:F92"/>
    <mergeCell ref="E103:F103"/>
    <mergeCell ref="E94:F94"/>
    <mergeCell ref="E104:F104"/>
    <mergeCell ref="E101:F101"/>
    <mergeCell ref="E102:F102"/>
    <mergeCell ref="E99:F99"/>
    <mergeCell ref="J96:K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B72:F72"/>
    <mergeCell ref="G72:K72"/>
    <mergeCell ref="G90:K90"/>
    <mergeCell ref="J91:K91"/>
    <mergeCell ref="L90:M90"/>
    <mergeCell ref="J92:K92"/>
    <mergeCell ref="J93:K93"/>
    <mergeCell ref="J94:K94"/>
    <mergeCell ref="J95:K95"/>
    <mergeCell ref="E83:F83"/>
    <mergeCell ref="J83:K83"/>
    <mergeCell ref="L83:M83"/>
    <mergeCell ref="E84:F84"/>
    <mergeCell ref="J84:K84"/>
    <mergeCell ref="L84:M84"/>
    <mergeCell ref="E81:F81"/>
    <mergeCell ref="J81:K81"/>
    <mergeCell ref="L81:M81"/>
    <mergeCell ref="E82:F82"/>
    <mergeCell ref="J82:K82"/>
    <mergeCell ref="L82:M82"/>
    <mergeCell ref="E79:F79"/>
    <mergeCell ref="J79:K79"/>
    <mergeCell ref="L79:M79"/>
    <mergeCell ref="J105:K105"/>
    <mergeCell ref="J106:K106"/>
    <mergeCell ref="L91:M91"/>
    <mergeCell ref="L92:M92"/>
    <mergeCell ref="E93:F93"/>
    <mergeCell ref="L102:M102"/>
    <mergeCell ref="L103:M103"/>
    <mergeCell ref="L104:M104"/>
    <mergeCell ref="L105:M105"/>
    <mergeCell ref="L93:M93"/>
    <mergeCell ref="L94:M94"/>
    <mergeCell ref="L95:M95"/>
    <mergeCell ref="L96:M96"/>
    <mergeCell ref="L97:M97"/>
    <mergeCell ref="L98:M98"/>
    <mergeCell ref="L99:M99"/>
    <mergeCell ref="L100:M100"/>
    <mergeCell ref="L101:M101"/>
    <mergeCell ref="E100:F100"/>
    <mergeCell ref="E97:F97"/>
    <mergeCell ref="E98:F98"/>
    <mergeCell ref="E95:F95"/>
    <mergeCell ref="E96:F96"/>
    <mergeCell ref="L106:M106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Normal="100" workbookViewId="0"/>
  </sheetViews>
  <sheetFormatPr defaultRowHeight="13.5"/>
  <cols>
    <col min="1" max="1" width="10.625" style="183" customWidth="1"/>
    <col min="2" max="3" width="6.125" style="183" customWidth="1"/>
    <col min="4" max="4" width="9.125" style="183" customWidth="1"/>
    <col min="5" max="6" width="6.125" style="183" customWidth="1"/>
    <col min="7" max="7" width="9.125" style="183" customWidth="1"/>
    <col min="8" max="8" width="9.5" style="183" customWidth="1"/>
    <col min="9" max="10" width="6.125" style="183" customWidth="1"/>
    <col min="11" max="11" width="9.125" style="183" customWidth="1"/>
    <col min="12" max="12" width="9.5" style="183" customWidth="1"/>
    <col min="13" max="13" width="9" style="17" hidden="1" customWidth="1"/>
    <col min="14" max="16384" width="9" style="17"/>
  </cols>
  <sheetData>
    <row r="1" spans="1:13" ht="15" customHeight="1">
      <c r="A1" s="184"/>
      <c r="B1" s="419" t="s">
        <v>507</v>
      </c>
      <c r="C1" s="428"/>
      <c r="D1" s="420"/>
      <c r="E1" s="419" t="s">
        <v>1415</v>
      </c>
      <c r="F1" s="428"/>
      <c r="G1" s="428"/>
      <c r="H1" s="323"/>
      <c r="I1" s="419" t="s">
        <v>1416</v>
      </c>
      <c r="J1" s="428"/>
      <c r="K1" s="428"/>
      <c r="L1" s="323"/>
      <c r="M1" s="256"/>
    </row>
    <row r="2" spans="1:13" ht="15" customHeight="1">
      <c r="A2" s="187" t="s">
        <v>463</v>
      </c>
      <c r="B2" s="231" t="s">
        <v>464</v>
      </c>
      <c r="C2" s="232" t="s">
        <v>465</v>
      </c>
      <c r="D2" s="313" t="s">
        <v>1414</v>
      </c>
      <c r="E2" s="231" t="s">
        <v>464</v>
      </c>
      <c r="F2" s="232" t="s">
        <v>465</v>
      </c>
      <c r="G2" s="252" t="s">
        <v>1414</v>
      </c>
      <c r="H2" s="319" t="s">
        <v>249</v>
      </c>
      <c r="I2" s="231" t="s">
        <v>464</v>
      </c>
      <c r="J2" s="232" t="s">
        <v>465</v>
      </c>
      <c r="K2" s="310" t="s">
        <v>1414</v>
      </c>
      <c r="L2" s="319" t="s">
        <v>249</v>
      </c>
      <c r="M2" s="253"/>
    </row>
    <row r="3" spans="1:13" ht="15" customHeight="1">
      <c r="A3" s="185" t="s">
        <v>467</v>
      </c>
      <c r="B3" s="233" t="s">
        <v>438</v>
      </c>
      <c r="C3" s="234" t="s">
        <v>438</v>
      </c>
      <c r="D3" s="408">
        <v>14.47</v>
      </c>
      <c r="E3" s="233" t="s">
        <v>512</v>
      </c>
      <c r="F3" s="234" t="s">
        <v>512</v>
      </c>
      <c r="G3" s="255">
        <v>13.81</v>
      </c>
      <c r="H3" s="325">
        <f>((G3/D3)-1)*100</f>
        <v>-4.5611610228058037</v>
      </c>
      <c r="I3" s="233" t="s">
        <v>1406</v>
      </c>
      <c r="J3" s="234" t="s">
        <v>1406</v>
      </c>
      <c r="K3" s="408">
        <v>10.74</v>
      </c>
      <c r="L3" s="325">
        <f>((K3/G3)-1)*100</f>
        <v>-22.2302679217958</v>
      </c>
      <c r="M3" s="254"/>
    </row>
    <row r="4" spans="1:13" ht="15" customHeight="1">
      <c r="A4" s="185" t="s">
        <v>469</v>
      </c>
      <c r="B4" s="233">
        <v>0.24</v>
      </c>
      <c r="C4" s="234">
        <v>29.73</v>
      </c>
      <c r="D4" s="315">
        <v>407.84</v>
      </c>
      <c r="E4" s="233">
        <v>0.11</v>
      </c>
      <c r="F4" s="234">
        <v>27.26</v>
      </c>
      <c r="G4" s="255">
        <v>410.88</v>
      </c>
      <c r="H4" s="325">
        <f t="shared" ref="H4:H17" si="0">((G4/D4)-1)*100</f>
        <v>0.74539034915652724</v>
      </c>
      <c r="I4" s="233">
        <v>0.31</v>
      </c>
      <c r="J4" s="234">
        <v>30.77</v>
      </c>
      <c r="K4" s="280">
        <v>365.91</v>
      </c>
      <c r="L4" s="325">
        <f t="shared" ref="L4:L16" si="1">((K4/G4)-1)*100</f>
        <v>-10.944801401869153</v>
      </c>
      <c r="M4" s="254"/>
    </row>
    <row r="5" spans="1:13" ht="15" customHeight="1">
      <c r="A5" s="185" t="s">
        <v>470</v>
      </c>
      <c r="B5" s="233">
        <v>0.25</v>
      </c>
      <c r="C5" s="234">
        <v>55.48</v>
      </c>
      <c r="D5" s="315">
        <v>978.85</v>
      </c>
      <c r="E5" s="233">
        <v>0.09</v>
      </c>
      <c r="F5" s="234">
        <v>51.84</v>
      </c>
      <c r="G5" s="255">
        <v>991.98</v>
      </c>
      <c r="H5" s="325">
        <f t="shared" si="0"/>
        <v>1.3413699749706298</v>
      </c>
      <c r="I5" s="233">
        <v>0.89</v>
      </c>
      <c r="J5" s="234">
        <v>53.37</v>
      </c>
      <c r="K5" s="280">
        <v>899.49</v>
      </c>
      <c r="L5" s="325">
        <f t="shared" si="1"/>
        <v>-9.3237766890461486</v>
      </c>
      <c r="M5" s="254"/>
    </row>
    <row r="6" spans="1:13" ht="15" customHeight="1">
      <c r="A6" s="185" t="s">
        <v>471</v>
      </c>
      <c r="B6" s="233">
        <v>0.02</v>
      </c>
      <c r="C6" s="234">
        <v>6.71</v>
      </c>
      <c r="D6" s="315">
        <v>68.34</v>
      </c>
      <c r="E6" s="233">
        <v>0.01</v>
      </c>
      <c r="F6" s="234">
        <v>6.46</v>
      </c>
      <c r="G6" s="255">
        <v>68.95</v>
      </c>
      <c r="H6" s="325">
        <f t="shared" si="0"/>
        <v>0.8925958443078752</v>
      </c>
      <c r="I6" s="233">
        <v>0.02</v>
      </c>
      <c r="J6" s="234">
        <v>4.9400000000000004</v>
      </c>
      <c r="K6" s="280">
        <v>34.130000000000003</v>
      </c>
      <c r="L6" s="325">
        <f t="shared" si="1"/>
        <v>-50.500362581580859</v>
      </c>
      <c r="M6" s="254"/>
    </row>
    <row r="7" spans="1:13" ht="15" customHeight="1">
      <c r="A7" s="185" t="s">
        <v>472</v>
      </c>
      <c r="B7" s="233">
        <v>0.09</v>
      </c>
      <c r="C7" s="234">
        <v>16.149999999999999</v>
      </c>
      <c r="D7" s="315">
        <v>34.78</v>
      </c>
      <c r="E7" s="233">
        <v>0.06</v>
      </c>
      <c r="F7" s="234">
        <v>16.350000000000001</v>
      </c>
      <c r="G7" s="255">
        <v>35.450000000000003</v>
      </c>
      <c r="H7" s="325">
        <f t="shared" si="0"/>
        <v>1.92639447958598</v>
      </c>
      <c r="I7" s="233">
        <v>0.08</v>
      </c>
      <c r="J7" s="234">
        <v>16.989999999999998</v>
      </c>
      <c r="K7" s="280">
        <v>26.63</v>
      </c>
      <c r="L7" s="325">
        <f t="shared" si="1"/>
        <v>-24.880112834978853</v>
      </c>
      <c r="M7" s="254"/>
    </row>
    <row r="8" spans="1:13" ht="15" customHeight="1">
      <c r="A8" s="185" t="s">
        <v>488</v>
      </c>
      <c r="B8" s="233" t="s">
        <v>438</v>
      </c>
      <c r="C8" s="234" t="s">
        <v>438</v>
      </c>
      <c r="D8" s="315">
        <v>0.71</v>
      </c>
      <c r="E8" s="233">
        <v>0</v>
      </c>
      <c r="F8" s="234">
        <v>0</v>
      </c>
      <c r="G8" s="255">
        <v>0.71</v>
      </c>
      <c r="H8" s="325">
        <f t="shared" si="0"/>
        <v>0</v>
      </c>
      <c r="I8" s="233">
        <v>0</v>
      </c>
      <c r="J8" s="234">
        <v>0.17</v>
      </c>
      <c r="K8" s="280">
        <v>0.56999999999999995</v>
      </c>
      <c r="L8" s="325">
        <f t="shared" si="1"/>
        <v>-19.718309859154935</v>
      </c>
      <c r="M8" s="254"/>
    </row>
    <row r="9" spans="1:13" ht="15" customHeight="1">
      <c r="A9" s="185" t="s">
        <v>473</v>
      </c>
      <c r="B9" s="233" t="s">
        <v>438</v>
      </c>
      <c r="C9" s="234" t="s">
        <v>438</v>
      </c>
      <c r="D9" s="315">
        <v>1.93</v>
      </c>
      <c r="E9" s="233">
        <v>0</v>
      </c>
      <c r="F9" s="234">
        <v>0</v>
      </c>
      <c r="G9" s="255">
        <v>2.09</v>
      </c>
      <c r="H9" s="325">
        <f t="shared" si="0"/>
        <v>8.2901554404144928</v>
      </c>
      <c r="I9" s="233">
        <v>0</v>
      </c>
      <c r="J9" s="234">
        <v>0.14000000000000001</v>
      </c>
      <c r="K9" s="280">
        <v>1.66</v>
      </c>
      <c r="L9" s="325">
        <f t="shared" si="1"/>
        <v>-20.574162679425832</v>
      </c>
      <c r="M9" s="254"/>
    </row>
    <row r="10" spans="1:13" ht="15" customHeight="1">
      <c r="A10" s="185" t="s">
        <v>474</v>
      </c>
      <c r="B10" s="233">
        <v>7.99</v>
      </c>
      <c r="C10" s="234">
        <v>30.95</v>
      </c>
      <c r="D10" s="315">
        <v>381.31</v>
      </c>
      <c r="E10" s="233">
        <v>1.59</v>
      </c>
      <c r="F10" s="234">
        <v>25.04</v>
      </c>
      <c r="G10" s="255">
        <v>390.86</v>
      </c>
      <c r="H10" s="325">
        <f t="shared" si="0"/>
        <v>2.5045238782093415</v>
      </c>
      <c r="I10" s="233">
        <v>1.61</v>
      </c>
      <c r="J10" s="234">
        <v>37.18</v>
      </c>
      <c r="K10" s="280">
        <v>427.23</v>
      </c>
      <c r="L10" s="325">
        <f t="shared" si="1"/>
        <v>9.3051220385815814</v>
      </c>
      <c r="M10" s="254"/>
    </row>
    <row r="11" spans="1:13" ht="15" customHeight="1">
      <c r="A11" s="185" t="s">
        <v>475</v>
      </c>
      <c r="B11" s="233">
        <v>2.2599999999999998</v>
      </c>
      <c r="C11" s="234">
        <v>162.77000000000001</v>
      </c>
      <c r="D11" s="315">
        <v>1572.35</v>
      </c>
      <c r="E11" s="233">
        <v>1.1499999999999999</v>
      </c>
      <c r="F11" s="234">
        <v>120.91</v>
      </c>
      <c r="G11" s="255">
        <v>1631.18</v>
      </c>
      <c r="H11" s="325">
        <f t="shared" si="0"/>
        <v>3.7415333736127598</v>
      </c>
      <c r="I11" s="233">
        <v>1.46</v>
      </c>
      <c r="J11" s="234">
        <v>124.96</v>
      </c>
      <c r="K11" s="280">
        <v>1547.1</v>
      </c>
      <c r="L11" s="325">
        <f t="shared" si="1"/>
        <v>-5.1545506933630918</v>
      </c>
      <c r="M11" s="254"/>
    </row>
    <row r="12" spans="1:13" ht="15" customHeight="1">
      <c r="A12" s="185" t="s">
        <v>489</v>
      </c>
      <c r="B12" s="233" t="s">
        <v>438</v>
      </c>
      <c r="C12" s="234" t="s">
        <v>438</v>
      </c>
      <c r="D12" s="315" t="s">
        <v>438</v>
      </c>
      <c r="E12" s="233" t="s">
        <v>1451</v>
      </c>
      <c r="F12" s="234" t="s">
        <v>1451</v>
      </c>
      <c r="G12" s="255" t="s">
        <v>1451</v>
      </c>
      <c r="H12" s="325" t="e">
        <f t="shared" si="0"/>
        <v>#VALUE!</v>
      </c>
      <c r="I12" s="233" t="s">
        <v>1451</v>
      </c>
      <c r="J12" s="234" t="s">
        <v>1451</v>
      </c>
      <c r="K12" s="255" t="s">
        <v>1451</v>
      </c>
      <c r="L12" s="325" t="e">
        <f t="shared" si="1"/>
        <v>#VALUE!</v>
      </c>
      <c r="M12" s="254"/>
    </row>
    <row r="13" spans="1:13" ht="15" customHeight="1">
      <c r="A13" s="185" t="s">
        <v>476</v>
      </c>
      <c r="B13" s="233">
        <v>0.02</v>
      </c>
      <c r="C13" s="234" t="s">
        <v>438</v>
      </c>
      <c r="D13" s="315">
        <v>6.31</v>
      </c>
      <c r="E13" s="233">
        <v>0.03</v>
      </c>
      <c r="F13" s="234">
        <v>0</v>
      </c>
      <c r="G13" s="255">
        <v>6.12</v>
      </c>
      <c r="H13" s="325">
        <f t="shared" si="0"/>
        <v>-3.0110935023771712</v>
      </c>
      <c r="I13" s="233">
        <v>0.01</v>
      </c>
      <c r="J13" s="234">
        <v>0</v>
      </c>
      <c r="K13" s="280">
        <v>5.21</v>
      </c>
      <c r="L13" s="325">
        <f t="shared" si="1"/>
        <v>-14.869281045751636</v>
      </c>
      <c r="M13" s="254"/>
    </row>
    <row r="14" spans="1:13" ht="15" customHeight="1">
      <c r="A14" s="185" t="s">
        <v>477</v>
      </c>
      <c r="B14" s="233" t="s">
        <v>438</v>
      </c>
      <c r="C14" s="234" t="s">
        <v>438</v>
      </c>
      <c r="D14" s="315" t="s">
        <v>438</v>
      </c>
      <c r="E14" s="233" t="s">
        <v>1451</v>
      </c>
      <c r="F14" s="234" t="s">
        <v>1451</v>
      </c>
      <c r="G14" s="255" t="s">
        <v>1451</v>
      </c>
      <c r="H14" s="325" t="e">
        <f t="shared" si="0"/>
        <v>#VALUE!</v>
      </c>
      <c r="I14" s="233" t="s">
        <v>1451</v>
      </c>
      <c r="J14" s="234" t="s">
        <v>1451</v>
      </c>
      <c r="K14" s="255" t="s">
        <v>1451</v>
      </c>
      <c r="L14" s="325" t="e">
        <f t="shared" si="1"/>
        <v>#VALUE!</v>
      </c>
      <c r="M14" s="254"/>
    </row>
    <row r="15" spans="1:13" ht="15" customHeight="1">
      <c r="A15" s="185" t="s">
        <v>478</v>
      </c>
      <c r="B15" s="233">
        <v>0.79</v>
      </c>
      <c r="C15" s="234">
        <v>1</v>
      </c>
      <c r="D15" s="315">
        <v>15.62</v>
      </c>
      <c r="E15" s="233">
        <v>0.01</v>
      </c>
      <c r="F15" s="234">
        <v>0</v>
      </c>
      <c r="G15" s="255">
        <v>1.47</v>
      </c>
      <c r="H15" s="325">
        <f t="shared" si="0"/>
        <v>-90.588988476312409</v>
      </c>
      <c r="I15" s="233">
        <v>0</v>
      </c>
      <c r="J15" s="234">
        <v>0</v>
      </c>
      <c r="K15" s="255">
        <v>1.84</v>
      </c>
      <c r="L15" s="325">
        <f t="shared" si="1"/>
        <v>25.170068027210888</v>
      </c>
      <c r="M15" s="254"/>
    </row>
    <row r="16" spans="1:13" ht="15" customHeight="1">
      <c r="A16" s="185" t="s">
        <v>479</v>
      </c>
      <c r="B16" s="233">
        <v>0.01</v>
      </c>
      <c r="C16" s="234">
        <v>0.32</v>
      </c>
      <c r="D16" s="317">
        <v>2.83</v>
      </c>
      <c r="E16" s="233">
        <v>1.01</v>
      </c>
      <c r="F16" s="234">
        <v>0.97</v>
      </c>
      <c r="G16" s="257">
        <v>10.95</v>
      </c>
      <c r="H16" s="326">
        <f t="shared" si="0"/>
        <v>286.92579505300347</v>
      </c>
      <c r="I16" s="233">
        <v>0.77</v>
      </c>
      <c r="J16" s="234">
        <v>1.97</v>
      </c>
      <c r="K16" s="279">
        <v>12.620000000000001</v>
      </c>
      <c r="L16" s="326">
        <f t="shared" si="1"/>
        <v>15.251141552511438</v>
      </c>
      <c r="M16" s="254"/>
    </row>
    <row r="17" spans="1:13" ht="15" customHeight="1">
      <c r="A17" s="184" t="s">
        <v>446</v>
      </c>
      <c r="B17" s="225">
        <f t="shared" ref="B17:D17" si="2">SUM(B3:B16)</f>
        <v>11.67</v>
      </c>
      <c r="C17" s="228">
        <f t="shared" si="2"/>
        <v>303.10999999999996</v>
      </c>
      <c r="D17" s="318">
        <f t="shared" si="2"/>
        <v>3485.3399999999997</v>
      </c>
      <c r="E17" s="225">
        <f>SUM(E16,E3:E14)</f>
        <v>4.05</v>
      </c>
      <c r="F17" s="228">
        <f>SUM(F16,F3:F14)</f>
        <v>248.82999999999998</v>
      </c>
      <c r="G17" s="258">
        <f>SUM(G3:G14,G16)</f>
        <v>3562.9799999999996</v>
      </c>
      <c r="H17" s="324">
        <f t="shared" si="0"/>
        <v>2.2276162440393099</v>
      </c>
      <c r="I17" s="225">
        <f>SUM(I3:I14,I16)</f>
        <v>5.15</v>
      </c>
      <c r="J17" s="228">
        <f>SUM(J3:J14,J16)</f>
        <v>270.49</v>
      </c>
      <c r="K17" s="278">
        <f>SUM(K3:K14,K16)</f>
        <v>3331.29</v>
      </c>
      <c r="L17" s="327">
        <f t="shared" ref="L17" si="3">((K17/G17)-1)*100</f>
        <v>-6.5027027937288313</v>
      </c>
      <c r="M17" s="254"/>
    </row>
    <row r="18" spans="1:13" ht="15" customHeight="1">
      <c r="A18" s="184" t="s">
        <v>446</v>
      </c>
      <c r="B18" s="225"/>
      <c r="C18" s="228"/>
      <c r="D18" s="318"/>
      <c r="E18" s="225">
        <f>SUM(E3:E16)</f>
        <v>4.0599999999999996</v>
      </c>
      <c r="F18" s="228">
        <f>SUM(F3:F16)</f>
        <v>248.82999999999998</v>
      </c>
      <c r="G18" s="318">
        <f>SUM(G3:G16)</f>
        <v>3564.4499999999994</v>
      </c>
      <c r="H18" s="327"/>
      <c r="I18" s="225">
        <f>SUM(I3:I16)</f>
        <v>5.15</v>
      </c>
      <c r="J18" s="228">
        <f>SUM(J3:J16)</f>
        <v>270.49</v>
      </c>
      <c r="K18" s="318">
        <f>SUM(K3:K16)</f>
        <v>3333.13</v>
      </c>
      <c r="L18" s="327">
        <f t="shared" ref="L18" si="4">((K18/G18)-1)*100</f>
        <v>-6.489640758041193</v>
      </c>
      <c r="M18" s="314"/>
    </row>
    <row r="19" spans="1:13" s="186" customFormat="1" ht="15" customHeight="1">
      <c r="A19" s="320"/>
      <c r="B19" s="320"/>
      <c r="C19" s="320"/>
      <c r="D19" s="320"/>
      <c r="E19" s="320"/>
      <c r="F19" s="320"/>
      <c r="G19" s="320"/>
      <c r="H19" s="183"/>
      <c r="I19" s="183"/>
      <c r="J19" s="183"/>
      <c r="K19" s="183"/>
      <c r="L19" s="183"/>
    </row>
  </sheetData>
  <mergeCells count="3">
    <mergeCell ref="B1:D1"/>
    <mergeCell ref="I1:K1"/>
    <mergeCell ref="E1:G1"/>
  </mergeCells>
  <phoneticPr fontI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57"/>
  <sheetViews>
    <sheetView zoomScale="90" zoomScaleNormal="90" workbookViewId="0"/>
  </sheetViews>
  <sheetFormatPr defaultRowHeight="13.5"/>
  <cols>
    <col min="1" max="1" width="20.625" style="27" customWidth="1"/>
    <col min="2" max="2" width="16.625" style="17" customWidth="1"/>
    <col min="3" max="3" width="6.625" style="17" customWidth="1"/>
    <col min="4" max="4" width="10.625" style="38" customWidth="1"/>
    <col min="5" max="6" width="9.625" style="17" customWidth="1"/>
    <col min="7" max="7" width="10.625" style="17" customWidth="1"/>
    <col min="8" max="9" width="9.625" style="17" customWidth="1"/>
    <col min="10" max="10" width="10.625" style="17" customWidth="1"/>
    <col min="11" max="11" width="10.625" style="2" customWidth="1"/>
    <col min="12" max="12" width="9" style="202"/>
    <col min="13" max="16384" width="9" style="17"/>
  </cols>
  <sheetData>
    <row r="1" spans="1:13" s="1" customFormat="1" ht="15.95" customHeight="1">
      <c r="A1" s="251">
        <v>41466</v>
      </c>
      <c r="B1" s="250"/>
      <c r="D1" s="35"/>
      <c r="K1" s="2"/>
      <c r="L1" s="11"/>
    </row>
    <row r="2" spans="1:13" s="1" customFormat="1">
      <c r="A2" s="20"/>
      <c r="D2" s="35"/>
      <c r="K2" s="2"/>
      <c r="L2" s="11"/>
    </row>
    <row r="3" spans="1:13" s="1" customFormat="1" ht="24.95" customHeight="1">
      <c r="A3" s="79" t="s">
        <v>1421</v>
      </c>
      <c r="B3" s="21"/>
      <c r="C3" s="21"/>
      <c r="D3" s="60"/>
      <c r="E3" s="21"/>
      <c r="F3" s="21"/>
      <c r="G3" s="21"/>
      <c r="H3" s="21"/>
      <c r="I3" s="21"/>
      <c r="J3" s="21"/>
      <c r="K3" s="21"/>
      <c r="L3" s="11"/>
    </row>
    <row r="4" spans="1:13" s="1" customFormat="1" ht="24.95" customHeight="1">
      <c r="A4" s="79" t="s">
        <v>1418</v>
      </c>
      <c r="B4" s="21"/>
      <c r="C4" s="21"/>
      <c r="D4" s="60"/>
      <c r="E4" s="21"/>
      <c r="F4" s="21"/>
      <c r="G4" s="127"/>
      <c r="H4" s="21"/>
      <c r="I4" s="21"/>
      <c r="J4" s="21"/>
      <c r="K4" s="21"/>
      <c r="L4" s="11"/>
    </row>
    <row r="5" spans="1:13" s="1" customFormat="1" ht="15" customHeight="1">
      <c r="A5" s="22"/>
      <c r="D5" s="35"/>
      <c r="K5" s="2"/>
      <c r="L5" s="11"/>
    </row>
    <row r="6" spans="1:13" s="13" customFormat="1" ht="15" customHeight="1">
      <c r="A6" s="26"/>
      <c r="B6" s="7"/>
      <c r="C6" s="19"/>
      <c r="D6" s="37"/>
      <c r="E6" s="5"/>
      <c r="F6" s="5"/>
      <c r="G6" s="5"/>
      <c r="H6" s="5"/>
      <c r="I6" s="5"/>
      <c r="J6" s="5"/>
      <c r="K6" s="6"/>
    </row>
    <row r="7" spans="1:13" s="11" customFormat="1" ht="20.100000000000001" customHeight="1">
      <c r="A7" s="7" t="s">
        <v>281</v>
      </c>
      <c r="B7" s="24" t="s">
        <v>256</v>
      </c>
      <c r="C7" s="8"/>
      <c r="D7" s="61"/>
      <c r="E7" s="9"/>
      <c r="F7" s="9"/>
      <c r="G7" s="9"/>
      <c r="H7" s="9"/>
      <c r="I7" s="9"/>
      <c r="J7" s="9"/>
      <c r="K7" s="10"/>
    </row>
    <row r="8" spans="1:13" s="3" customFormat="1" ht="15" customHeight="1">
      <c r="A8" s="23"/>
      <c r="B8" s="4"/>
      <c r="C8" s="4"/>
      <c r="D8" s="36"/>
      <c r="E8" s="5"/>
      <c r="F8" s="5"/>
      <c r="G8" s="5"/>
      <c r="H8" s="5"/>
      <c r="I8" s="5"/>
      <c r="J8" s="5"/>
      <c r="K8" s="6"/>
      <c r="L8" s="284"/>
    </row>
    <row r="9" spans="1:13" s="28" customFormat="1" ht="15" customHeight="1">
      <c r="A9" s="456" t="s">
        <v>282</v>
      </c>
      <c r="B9" s="448" t="s">
        <v>250</v>
      </c>
      <c r="C9" s="450" t="s">
        <v>283</v>
      </c>
      <c r="D9" s="452" t="s">
        <v>284</v>
      </c>
      <c r="E9" s="460" t="s">
        <v>1409</v>
      </c>
      <c r="F9" s="461"/>
      <c r="G9" s="462"/>
      <c r="H9" s="460" t="s">
        <v>1410</v>
      </c>
      <c r="I9" s="461"/>
      <c r="J9" s="462"/>
      <c r="K9" s="121" t="s">
        <v>249</v>
      </c>
    </row>
    <row r="10" spans="1:13" s="28" customFormat="1">
      <c r="A10" s="457"/>
      <c r="B10" s="449"/>
      <c r="C10" s="451"/>
      <c r="D10" s="453"/>
      <c r="E10" s="111" t="s">
        <v>251</v>
      </c>
      <c r="F10" s="112" t="s">
        <v>252</v>
      </c>
      <c r="G10" s="115" t="s">
        <v>253</v>
      </c>
      <c r="H10" s="114" t="s">
        <v>251</v>
      </c>
      <c r="I10" s="113" t="s">
        <v>252</v>
      </c>
      <c r="J10" s="293" t="s">
        <v>253</v>
      </c>
      <c r="K10" s="122" t="s">
        <v>254</v>
      </c>
    </row>
    <row r="11" spans="1:13" s="28" customFormat="1" ht="15" customHeight="1">
      <c r="A11" s="49" t="s">
        <v>255</v>
      </c>
      <c r="B11" s="18"/>
      <c r="C11" s="55" t="s">
        <v>255</v>
      </c>
      <c r="D11" s="301"/>
      <c r="E11" s="287" t="s">
        <v>255</v>
      </c>
      <c r="F11" s="288"/>
      <c r="G11" s="289" t="s">
        <v>255</v>
      </c>
      <c r="H11" s="347" t="s">
        <v>255</v>
      </c>
      <c r="I11" s="288" t="s">
        <v>255</v>
      </c>
      <c r="J11" s="289" t="s">
        <v>255</v>
      </c>
      <c r="K11" s="123"/>
    </row>
    <row r="12" spans="1:13" s="28" customFormat="1" ht="15" customHeight="1">
      <c r="A12" s="25" t="s">
        <v>378</v>
      </c>
      <c r="B12" s="80" t="s">
        <v>257</v>
      </c>
      <c r="C12" s="55" t="s">
        <v>255</v>
      </c>
      <c r="D12" s="301"/>
      <c r="E12" s="40" t="s">
        <v>255</v>
      </c>
      <c r="F12" s="116"/>
      <c r="G12" s="43" t="s">
        <v>255</v>
      </c>
      <c r="H12" s="338" t="s">
        <v>255</v>
      </c>
      <c r="I12" s="116" t="s">
        <v>255</v>
      </c>
      <c r="J12" s="43" t="s">
        <v>255</v>
      </c>
      <c r="K12" s="123"/>
    </row>
    <row r="13" spans="1:13" s="267" customFormat="1" ht="15" customHeight="1">
      <c r="A13" s="50" t="s">
        <v>286</v>
      </c>
      <c r="B13" s="268" t="s">
        <v>513</v>
      </c>
      <c r="C13" s="56" t="s">
        <v>61</v>
      </c>
      <c r="D13" s="302" t="s">
        <v>514</v>
      </c>
      <c r="E13" s="276">
        <v>0</v>
      </c>
      <c r="F13" s="271">
        <v>0</v>
      </c>
      <c r="G13" s="272">
        <v>0.95</v>
      </c>
      <c r="H13" s="273">
        <v>0</v>
      </c>
      <c r="I13" s="271">
        <v>0</v>
      </c>
      <c r="J13" s="272">
        <v>0.65</v>
      </c>
      <c r="K13" s="62">
        <f t="shared" ref="K13:K31" si="0">((J13/G13)-1)*100</f>
        <v>-31.578947368421051</v>
      </c>
      <c r="L13" s="275"/>
      <c r="M13" s="266"/>
    </row>
    <row r="14" spans="1:13" s="267" customFormat="1" ht="15" customHeight="1">
      <c r="A14" s="50" t="s">
        <v>82</v>
      </c>
      <c r="B14" s="268" t="s">
        <v>515</v>
      </c>
      <c r="C14" s="56" t="s">
        <v>61</v>
      </c>
      <c r="D14" s="302" t="s">
        <v>514</v>
      </c>
      <c r="E14" s="276">
        <v>0</v>
      </c>
      <c r="F14" s="271">
        <v>0.13</v>
      </c>
      <c r="G14" s="272">
        <v>0.7</v>
      </c>
      <c r="H14" s="273">
        <v>0</v>
      </c>
      <c r="I14" s="271">
        <v>0</v>
      </c>
      <c r="J14" s="272">
        <v>0.71</v>
      </c>
      <c r="K14" s="62">
        <f t="shared" si="0"/>
        <v>1.4285714285714235</v>
      </c>
      <c r="L14" s="275"/>
      <c r="M14" s="266"/>
    </row>
    <row r="15" spans="1:13" s="267" customFormat="1" ht="15" customHeight="1">
      <c r="A15" s="50" t="s">
        <v>88</v>
      </c>
      <c r="B15" s="268" t="s">
        <v>516</v>
      </c>
      <c r="C15" s="56" t="s">
        <v>61</v>
      </c>
      <c r="D15" s="302" t="s">
        <v>514</v>
      </c>
      <c r="E15" s="276">
        <v>0</v>
      </c>
      <c r="F15" s="271">
        <v>0</v>
      </c>
      <c r="G15" s="272">
        <v>0.91</v>
      </c>
      <c r="H15" s="273">
        <v>0</v>
      </c>
      <c r="I15" s="271">
        <v>0</v>
      </c>
      <c r="J15" s="272">
        <v>0.56000000000000005</v>
      </c>
      <c r="K15" s="62">
        <f t="shared" si="0"/>
        <v>-38.46153846153846</v>
      </c>
      <c r="L15" s="275"/>
      <c r="M15" s="266"/>
    </row>
    <row r="16" spans="1:13" s="267" customFormat="1" ht="15" customHeight="1">
      <c r="A16" s="50" t="s">
        <v>265</v>
      </c>
      <c r="B16" s="268" t="s">
        <v>517</v>
      </c>
      <c r="C16" s="56" t="s">
        <v>61</v>
      </c>
      <c r="D16" s="302" t="s">
        <v>514</v>
      </c>
      <c r="E16" s="276">
        <v>0</v>
      </c>
      <c r="F16" s="271">
        <v>0</v>
      </c>
      <c r="G16" s="272">
        <v>0.4</v>
      </c>
      <c r="H16" s="273">
        <v>0</v>
      </c>
      <c r="I16" s="271">
        <v>0</v>
      </c>
      <c r="J16" s="272">
        <v>7.0000000000000007E-2</v>
      </c>
      <c r="K16" s="62">
        <f t="shared" si="0"/>
        <v>-82.5</v>
      </c>
      <c r="L16" s="275"/>
      <c r="M16" s="266"/>
    </row>
    <row r="17" spans="1:13" s="267" customFormat="1" ht="15" customHeight="1">
      <c r="A17" s="50" t="s">
        <v>778</v>
      </c>
      <c r="B17" s="268" t="s">
        <v>777</v>
      </c>
      <c r="C17" s="56" t="s">
        <v>61</v>
      </c>
      <c r="D17" s="302" t="s">
        <v>514</v>
      </c>
      <c r="E17" s="276">
        <v>0</v>
      </c>
      <c r="F17" s="271">
        <v>0</v>
      </c>
      <c r="G17" s="272">
        <v>0</v>
      </c>
      <c r="H17" s="273">
        <v>0</v>
      </c>
      <c r="I17" s="271">
        <v>0</v>
      </c>
      <c r="J17" s="272">
        <v>0.24</v>
      </c>
      <c r="K17" s="62" t="e">
        <f t="shared" si="0"/>
        <v>#DIV/0!</v>
      </c>
      <c r="L17" s="275"/>
      <c r="M17" s="266"/>
    </row>
    <row r="18" spans="1:13" s="267" customFormat="1" ht="15" customHeight="1">
      <c r="A18" s="50" t="s">
        <v>128</v>
      </c>
      <c r="B18" s="268" t="s">
        <v>518</v>
      </c>
      <c r="C18" s="56" t="s">
        <v>61</v>
      </c>
      <c r="D18" s="302" t="s">
        <v>514</v>
      </c>
      <c r="E18" s="276">
        <v>0</v>
      </c>
      <c r="F18" s="271">
        <v>0</v>
      </c>
      <c r="G18" s="272">
        <v>2.4900000000000002</v>
      </c>
      <c r="H18" s="273">
        <v>0</v>
      </c>
      <c r="I18" s="271">
        <v>0</v>
      </c>
      <c r="J18" s="272">
        <v>1.86</v>
      </c>
      <c r="K18" s="62">
        <f t="shared" si="0"/>
        <v>-25.30120481927711</v>
      </c>
      <c r="L18" s="275"/>
      <c r="M18" s="266"/>
    </row>
    <row r="19" spans="1:13" s="267" customFormat="1" ht="15" customHeight="1">
      <c r="A19" s="50" t="s">
        <v>132</v>
      </c>
      <c r="B19" s="268" t="s">
        <v>519</v>
      </c>
      <c r="C19" s="56" t="s">
        <v>61</v>
      </c>
      <c r="D19" s="302" t="s">
        <v>514</v>
      </c>
      <c r="E19" s="276">
        <v>0</v>
      </c>
      <c r="F19" s="271">
        <v>0.54</v>
      </c>
      <c r="G19" s="272">
        <v>6.75</v>
      </c>
      <c r="H19" s="273">
        <v>0</v>
      </c>
      <c r="I19" s="271">
        <v>0</v>
      </c>
      <c r="J19" s="272">
        <v>1.84</v>
      </c>
      <c r="K19" s="62">
        <f t="shared" si="0"/>
        <v>-72.740740740740733</v>
      </c>
      <c r="L19" s="275"/>
      <c r="M19" s="266"/>
    </row>
    <row r="20" spans="1:13" s="267" customFormat="1" ht="15" customHeight="1">
      <c r="A20" s="50" t="s">
        <v>133</v>
      </c>
      <c r="B20" s="268" t="s">
        <v>520</v>
      </c>
      <c r="C20" s="56" t="s">
        <v>61</v>
      </c>
      <c r="D20" s="302" t="s">
        <v>514</v>
      </c>
      <c r="E20" s="276">
        <v>0</v>
      </c>
      <c r="F20" s="271">
        <v>0.04</v>
      </c>
      <c r="G20" s="272">
        <v>3.08</v>
      </c>
      <c r="H20" s="273">
        <v>0</v>
      </c>
      <c r="I20" s="271">
        <v>0.01</v>
      </c>
      <c r="J20" s="272">
        <v>2.4700000000000002</v>
      </c>
      <c r="K20" s="62">
        <f t="shared" si="0"/>
        <v>-19.805194805194802</v>
      </c>
      <c r="L20" s="275"/>
      <c r="M20" s="266"/>
    </row>
    <row r="21" spans="1:13" s="267" customFormat="1" ht="15" customHeight="1">
      <c r="A21" s="50" t="s">
        <v>521</v>
      </c>
      <c r="B21" s="268" t="s">
        <v>522</v>
      </c>
      <c r="C21" s="56" t="s">
        <v>61</v>
      </c>
      <c r="D21" s="302" t="s">
        <v>514</v>
      </c>
      <c r="E21" s="276">
        <v>0</v>
      </c>
      <c r="F21" s="271">
        <v>0.6</v>
      </c>
      <c r="G21" s="272">
        <v>1.68</v>
      </c>
      <c r="H21" s="273">
        <v>0</v>
      </c>
      <c r="I21" s="271">
        <v>0</v>
      </c>
      <c r="J21" s="272">
        <v>4.3</v>
      </c>
      <c r="K21" s="62">
        <f t="shared" si="0"/>
        <v>155.95238095238093</v>
      </c>
      <c r="L21" s="275"/>
      <c r="M21" s="266"/>
    </row>
    <row r="22" spans="1:13" s="267" customFormat="1" ht="15" customHeight="1">
      <c r="A22" s="50" t="s">
        <v>299</v>
      </c>
      <c r="B22" s="268" t="s">
        <v>523</v>
      </c>
      <c r="C22" s="56" t="s">
        <v>61</v>
      </c>
      <c r="D22" s="302" t="s">
        <v>514</v>
      </c>
      <c r="E22" s="276">
        <v>0</v>
      </c>
      <c r="F22" s="271">
        <v>0</v>
      </c>
      <c r="G22" s="272">
        <v>0.21</v>
      </c>
      <c r="H22" s="273">
        <v>0</v>
      </c>
      <c r="I22" s="271">
        <v>0</v>
      </c>
      <c r="J22" s="272">
        <v>0.19</v>
      </c>
      <c r="K22" s="62">
        <f t="shared" si="0"/>
        <v>-9.5238095238095237</v>
      </c>
      <c r="L22" s="275"/>
      <c r="M22" s="266"/>
    </row>
    <row r="23" spans="1:13" s="267" customFormat="1" ht="15" customHeight="1">
      <c r="A23" s="50" t="s">
        <v>156</v>
      </c>
      <c r="B23" s="268" t="s">
        <v>524</v>
      </c>
      <c r="C23" s="56" t="s">
        <v>61</v>
      </c>
      <c r="D23" s="302" t="s">
        <v>514</v>
      </c>
      <c r="E23" s="276">
        <v>0</v>
      </c>
      <c r="F23" s="271">
        <v>0</v>
      </c>
      <c r="G23" s="272">
        <v>0.61</v>
      </c>
      <c r="H23" s="273">
        <v>0</v>
      </c>
      <c r="I23" s="271">
        <v>0</v>
      </c>
      <c r="J23" s="272">
        <v>0.69</v>
      </c>
      <c r="K23" s="62">
        <f t="shared" si="0"/>
        <v>13.114754098360649</v>
      </c>
      <c r="L23" s="275"/>
      <c r="M23" s="266"/>
    </row>
    <row r="24" spans="1:13" s="267" customFormat="1" ht="15" customHeight="1">
      <c r="A24" s="50" t="s">
        <v>261</v>
      </c>
      <c r="B24" s="268" t="s">
        <v>525</v>
      </c>
      <c r="C24" s="56" t="s">
        <v>61</v>
      </c>
      <c r="D24" s="302" t="s">
        <v>514</v>
      </c>
      <c r="E24" s="276">
        <v>0</v>
      </c>
      <c r="F24" s="271">
        <v>0</v>
      </c>
      <c r="G24" s="272">
        <v>1.28</v>
      </c>
      <c r="H24" s="273">
        <v>0</v>
      </c>
      <c r="I24" s="271">
        <v>0</v>
      </c>
      <c r="J24" s="272">
        <v>0.2</v>
      </c>
      <c r="K24" s="62">
        <f t="shared" si="0"/>
        <v>-84.375</v>
      </c>
      <c r="L24" s="275"/>
      <c r="M24" s="266"/>
    </row>
    <row r="25" spans="1:13" s="267" customFormat="1" ht="15" customHeight="1">
      <c r="A25" s="50" t="s">
        <v>526</v>
      </c>
      <c r="B25" s="268" t="s">
        <v>527</v>
      </c>
      <c r="C25" s="56" t="s">
        <v>61</v>
      </c>
      <c r="D25" s="302" t="s">
        <v>514</v>
      </c>
      <c r="E25" s="276">
        <v>0</v>
      </c>
      <c r="F25" s="271">
        <v>0.03</v>
      </c>
      <c r="G25" s="272">
        <v>0.08</v>
      </c>
      <c r="H25" s="273">
        <v>0</v>
      </c>
      <c r="I25" s="271">
        <v>0</v>
      </c>
      <c r="J25" s="272">
        <v>0.15</v>
      </c>
      <c r="K25" s="62">
        <f t="shared" si="0"/>
        <v>87.5</v>
      </c>
      <c r="L25" s="275"/>
      <c r="M25" s="266"/>
    </row>
    <row r="26" spans="1:13" s="267" customFormat="1" ht="15" customHeight="1">
      <c r="A26" s="50" t="s">
        <v>14</v>
      </c>
      <c r="B26" s="268" t="s">
        <v>762</v>
      </c>
      <c r="C26" s="56" t="s">
        <v>61</v>
      </c>
      <c r="D26" s="302" t="s">
        <v>514</v>
      </c>
      <c r="E26" s="276">
        <v>0</v>
      </c>
      <c r="F26" s="271">
        <v>0.25</v>
      </c>
      <c r="G26" s="272">
        <v>0.37</v>
      </c>
      <c r="H26" s="273">
        <v>0</v>
      </c>
      <c r="I26" s="271">
        <v>0</v>
      </c>
      <c r="J26" s="272">
        <v>0.55000000000000004</v>
      </c>
      <c r="K26" s="62">
        <f t="shared" si="0"/>
        <v>48.64864864864866</v>
      </c>
      <c r="L26" s="275"/>
      <c r="M26" s="266"/>
    </row>
    <row r="27" spans="1:13" s="267" customFormat="1" ht="15" customHeight="1">
      <c r="A27" s="50" t="s">
        <v>758</v>
      </c>
      <c r="B27" s="268" t="s">
        <v>757</v>
      </c>
      <c r="C27" s="56" t="s">
        <v>61</v>
      </c>
      <c r="D27" s="302" t="s">
        <v>514</v>
      </c>
      <c r="E27" s="276">
        <v>0</v>
      </c>
      <c r="F27" s="271">
        <v>0</v>
      </c>
      <c r="G27" s="272">
        <v>0.54</v>
      </c>
      <c r="H27" s="273">
        <v>0</v>
      </c>
      <c r="I27" s="271">
        <v>0</v>
      </c>
      <c r="J27" s="272">
        <v>0.92</v>
      </c>
      <c r="K27" s="62">
        <f t="shared" si="0"/>
        <v>70.370370370370367</v>
      </c>
      <c r="L27" s="275"/>
      <c r="M27" s="266"/>
    </row>
    <row r="28" spans="1:13" s="267" customFormat="1" ht="15" customHeight="1">
      <c r="A28" s="50" t="s">
        <v>185</v>
      </c>
      <c r="B28" s="268" t="s">
        <v>528</v>
      </c>
      <c r="C28" s="56" t="s">
        <v>61</v>
      </c>
      <c r="D28" s="269" t="s">
        <v>514</v>
      </c>
      <c r="E28" s="276">
        <v>0</v>
      </c>
      <c r="F28" s="271">
        <v>0.03</v>
      </c>
      <c r="G28" s="272">
        <v>1.1299999999999999</v>
      </c>
      <c r="H28" s="273">
        <v>0</v>
      </c>
      <c r="I28" s="271">
        <v>0.06</v>
      </c>
      <c r="J28" s="272">
        <v>1.36</v>
      </c>
      <c r="K28" s="62">
        <f t="shared" si="0"/>
        <v>20.353982300884965</v>
      </c>
      <c r="L28" s="275"/>
      <c r="M28" s="266"/>
    </row>
    <row r="29" spans="1:13" s="267" customFormat="1" ht="15" customHeight="1">
      <c r="A29" s="50" t="s">
        <v>189</v>
      </c>
      <c r="B29" s="268" t="s">
        <v>529</v>
      </c>
      <c r="C29" s="56" t="s">
        <v>61</v>
      </c>
      <c r="D29" s="269" t="s">
        <v>514</v>
      </c>
      <c r="E29" s="276">
        <v>0</v>
      </c>
      <c r="F29" s="271">
        <v>0</v>
      </c>
      <c r="G29" s="272">
        <v>5.83</v>
      </c>
      <c r="H29" s="273">
        <v>0</v>
      </c>
      <c r="I29" s="271">
        <v>0</v>
      </c>
      <c r="J29" s="272">
        <v>2.21</v>
      </c>
      <c r="K29" s="62">
        <f t="shared" si="0"/>
        <v>-62.092624356775296</v>
      </c>
      <c r="L29" s="275"/>
      <c r="M29" s="266"/>
    </row>
    <row r="30" spans="1:13" s="267" customFormat="1" ht="15" customHeight="1">
      <c r="A30" s="50" t="s">
        <v>331</v>
      </c>
      <c r="B30" s="268" t="s">
        <v>530</v>
      </c>
      <c r="C30" s="56" t="s">
        <v>61</v>
      </c>
      <c r="D30" s="302" t="s">
        <v>514</v>
      </c>
      <c r="E30" s="276">
        <v>0</v>
      </c>
      <c r="F30" s="271">
        <v>0</v>
      </c>
      <c r="G30" s="272">
        <v>0.3</v>
      </c>
      <c r="H30" s="273">
        <v>0</v>
      </c>
      <c r="I30" s="271">
        <v>0</v>
      </c>
      <c r="J30" s="272">
        <v>0.37</v>
      </c>
      <c r="K30" s="62">
        <f t="shared" si="0"/>
        <v>23.333333333333339</v>
      </c>
      <c r="L30" s="275"/>
      <c r="M30" s="266"/>
    </row>
    <row r="31" spans="1:13" s="267" customFormat="1" ht="15" customHeight="1">
      <c r="A31" s="50" t="s">
        <v>740</v>
      </c>
      <c r="B31" s="268" t="s">
        <v>739</v>
      </c>
      <c r="C31" s="56" t="s">
        <v>61</v>
      </c>
      <c r="D31" s="302" t="s">
        <v>514</v>
      </c>
      <c r="E31" s="276">
        <v>0</v>
      </c>
      <c r="F31" s="271">
        <v>0</v>
      </c>
      <c r="G31" s="272">
        <v>0.25</v>
      </c>
      <c r="H31" s="273">
        <v>0</v>
      </c>
      <c r="I31" s="271">
        <v>0</v>
      </c>
      <c r="J31" s="272">
        <v>0.36</v>
      </c>
      <c r="K31" s="62">
        <f t="shared" si="0"/>
        <v>43.999999999999993</v>
      </c>
      <c r="L31" s="275"/>
      <c r="M31" s="266"/>
    </row>
    <row r="32" spans="1:13" s="29" customFormat="1" ht="15" customHeight="1">
      <c r="A32" s="52"/>
      <c r="B32" s="34"/>
      <c r="C32" s="57"/>
      <c r="D32" s="303"/>
      <c r="E32" s="48"/>
      <c r="F32" s="45"/>
      <c r="G32" s="117"/>
      <c r="H32" s="59"/>
      <c r="I32" s="45"/>
      <c r="J32" s="117"/>
      <c r="K32" s="62"/>
      <c r="L32" s="285"/>
    </row>
    <row r="33" spans="1:13" s="11" customFormat="1" ht="15" customHeight="1">
      <c r="A33" s="25" t="s">
        <v>390</v>
      </c>
      <c r="B33" s="84"/>
      <c r="C33" s="55"/>
      <c r="D33" s="301"/>
      <c r="E33" s="81">
        <f>SUM(E13:E32)</f>
        <v>0</v>
      </c>
      <c r="F33" s="83">
        <f t="shared" ref="F33:J33" si="1">SUM(F13:F32)</f>
        <v>1.62</v>
      </c>
      <c r="G33" s="82">
        <f t="shared" si="1"/>
        <v>27.56</v>
      </c>
      <c r="H33" s="348">
        <f t="shared" si="1"/>
        <v>0</v>
      </c>
      <c r="I33" s="83">
        <f t="shared" si="1"/>
        <v>6.9999999999999993E-2</v>
      </c>
      <c r="J33" s="82">
        <f t="shared" si="1"/>
        <v>19.7</v>
      </c>
      <c r="K33" s="62">
        <f t="shared" ref="K33" si="2">((J33/G33)-1)*100</f>
        <v>-28.519593613933235</v>
      </c>
    </row>
    <row r="34" spans="1:13" s="29" customFormat="1" ht="15" customHeight="1">
      <c r="A34" s="52"/>
      <c r="B34" s="34"/>
      <c r="C34" s="57"/>
      <c r="D34" s="303"/>
      <c r="E34" s="48"/>
      <c r="F34" s="45"/>
      <c r="G34" s="117"/>
      <c r="H34" s="59"/>
      <c r="I34" s="45"/>
      <c r="J34" s="117"/>
      <c r="K34" s="62"/>
      <c r="L34" s="285"/>
    </row>
    <row r="35" spans="1:13" s="29" customFormat="1" ht="15" customHeight="1">
      <c r="A35" s="52"/>
      <c r="B35" s="34"/>
      <c r="C35" s="57"/>
      <c r="D35" s="303"/>
      <c r="E35" s="48"/>
      <c r="F35" s="45"/>
      <c r="G35" s="117"/>
      <c r="H35" s="59"/>
      <c r="I35" s="45"/>
      <c r="J35" s="117"/>
      <c r="K35" s="62"/>
      <c r="L35" s="285"/>
    </row>
    <row r="36" spans="1:13" s="28" customFormat="1" ht="15" customHeight="1">
      <c r="A36" s="85" t="s">
        <v>379</v>
      </c>
      <c r="B36" s="86" t="s">
        <v>380</v>
      </c>
      <c r="C36" s="55" t="s">
        <v>255</v>
      </c>
      <c r="D36" s="301"/>
      <c r="E36" s="40" t="s">
        <v>255</v>
      </c>
      <c r="F36" s="116"/>
      <c r="G36" s="43" t="s">
        <v>255</v>
      </c>
      <c r="H36" s="338" t="s">
        <v>255</v>
      </c>
      <c r="I36" s="116" t="s">
        <v>255</v>
      </c>
      <c r="J36" s="43" t="s">
        <v>255</v>
      </c>
      <c r="K36" s="123"/>
    </row>
    <row r="37" spans="1:13" s="267" customFormat="1" ht="15" customHeight="1">
      <c r="A37" s="50" t="s">
        <v>531</v>
      </c>
      <c r="B37" s="268" t="s">
        <v>532</v>
      </c>
      <c r="C37" s="56" t="s">
        <v>61</v>
      </c>
      <c r="D37" s="302" t="s">
        <v>533</v>
      </c>
      <c r="E37" s="276">
        <v>0</v>
      </c>
      <c r="F37" s="271">
        <v>7.0000000000000007E-2</v>
      </c>
      <c r="G37" s="272">
        <v>0.48</v>
      </c>
      <c r="H37" s="273">
        <v>0</v>
      </c>
      <c r="I37" s="271">
        <v>0</v>
      </c>
      <c r="J37" s="272">
        <v>0.77</v>
      </c>
      <c r="K37" s="62">
        <f t="shared" ref="K37:K55" si="3">((J37/G37)-1)*100</f>
        <v>60.416666666666671</v>
      </c>
      <c r="L37" s="275"/>
      <c r="M37" s="266"/>
    </row>
    <row r="38" spans="1:13" s="267" customFormat="1" ht="15" customHeight="1">
      <c r="A38" s="50" t="s">
        <v>534</v>
      </c>
      <c r="B38" s="268" t="s">
        <v>535</v>
      </c>
      <c r="C38" s="56" t="s">
        <v>61</v>
      </c>
      <c r="D38" s="302" t="s">
        <v>533</v>
      </c>
      <c r="E38" s="276">
        <v>0</v>
      </c>
      <c r="F38" s="271">
        <v>0.1</v>
      </c>
      <c r="G38" s="272">
        <v>0.15</v>
      </c>
      <c r="H38" s="273">
        <v>0</v>
      </c>
      <c r="I38" s="271">
        <v>0.12</v>
      </c>
      <c r="J38" s="272">
        <v>0.22</v>
      </c>
      <c r="K38" s="62">
        <f t="shared" si="3"/>
        <v>46.666666666666679</v>
      </c>
      <c r="L38" s="275"/>
      <c r="M38" s="266"/>
    </row>
    <row r="39" spans="1:13" s="267" customFormat="1" ht="15" customHeight="1">
      <c r="A39" s="50" t="s">
        <v>114</v>
      </c>
      <c r="B39" s="268" t="s">
        <v>536</v>
      </c>
      <c r="C39" s="56" t="s">
        <v>61</v>
      </c>
      <c r="D39" s="302" t="s">
        <v>533</v>
      </c>
      <c r="E39" s="276">
        <v>0</v>
      </c>
      <c r="F39" s="271">
        <v>0</v>
      </c>
      <c r="G39" s="272">
        <v>0.16</v>
      </c>
      <c r="H39" s="273">
        <v>0</v>
      </c>
      <c r="I39" s="271">
        <v>0</v>
      </c>
      <c r="J39" s="272">
        <v>0.14000000000000001</v>
      </c>
      <c r="K39" s="62">
        <f t="shared" si="3"/>
        <v>-12.499999999999989</v>
      </c>
      <c r="L39" s="275"/>
      <c r="M39" s="266"/>
    </row>
    <row r="40" spans="1:13" s="267" customFormat="1" ht="15" customHeight="1">
      <c r="A40" s="50" t="s">
        <v>122</v>
      </c>
      <c r="B40" s="268" t="s">
        <v>537</v>
      </c>
      <c r="C40" s="56" t="s">
        <v>61</v>
      </c>
      <c r="D40" s="302" t="s">
        <v>533</v>
      </c>
      <c r="E40" s="276">
        <v>0</v>
      </c>
      <c r="F40" s="271">
        <v>0</v>
      </c>
      <c r="G40" s="272">
        <v>2.52</v>
      </c>
      <c r="H40" s="273">
        <v>0</v>
      </c>
      <c r="I40" s="271">
        <v>0.13</v>
      </c>
      <c r="J40" s="272">
        <v>1.79</v>
      </c>
      <c r="K40" s="62">
        <f t="shared" si="3"/>
        <v>-28.968253968253965</v>
      </c>
      <c r="L40" s="275"/>
      <c r="M40" s="266"/>
    </row>
    <row r="41" spans="1:13" s="267" customFormat="1" ht="15" customHeight="1">
      <c r="A41" s="50" t="s">
        <v>0</v>
      </c>
      <c r="B41" s="268" t="s">
        <v>538</v>
      </c>
      <c r="C41" s="56" t="s">
        <v>61</v>
      </c>
      <c r="D41" s="302" t="s">
        <v>533</v>
      </c>
      <c r="E41" s="276">
        <v>0</v>
      </c>
      <c r="F41" s="271">
        <v>0</v>
      </c>
      <c r="G41" s="272">
        <v>0.38</v>
      </c>
      <c r="H41" s="273">
        <v>0</v>
      </c>
      <c r="I41" s="271">
        <v>0</v>
      </c>
      <c r="J41" s="272">
        <v>0.45</v>
      </c>
      <c r="K41" s="62">
        <f t="shared" si="3"/>
        <v>18.421052631578938</v>
      </c>
      <c r="L41" s="275"/>
      <c r="M41" s="266"/>
    </row>
    <row r="42" spans="1:13" s="267" customFormat="1" ht="15" customHeight="1">
      <c r="A42" s="50" t="s">
        <v>152</v>
      </c>
      <c r="B42" s="268" t="s">
        <v>539</v>
      </c>
      <c r="C42" s="56" t="s">
        <v>61</v>
      </c>
      <c r="D42" s="302" t="s">
        <v>533</v>
      </c>
      <c r="E42" s="276">
        <v>0</v>
      </c>
      <c r="F42" s="271">
        <v>0</v>
      </c>
      <c r="G42" s="272">
        <v>0.83</v>
      </c>
      <c r="H42" s="273">
        <v>0</v>
      </c>
      <c r="I42" s="271">
        <v>0</v>
      </c>
      <c r="J42" s="272">
        <v>0.61</v>
      </c>
      <c r="K42" s="62">
        <f t="shared" si="3"/>
        <v>-26.506024096385538</v>
      </c>
      <c r="L42" s="275"/>
      <c r="M42" s="266"/>
    </row>
    <row r="43" spans="1:13" s="267" customFormat="1" ht="15" customHeight="1">
      <c r="A43" s="50" t="s">
        <v>303</v>
      </c>
      <c r="B43" s="268" t="s">
        <v>540</v>
      </c>
      <c r="C43" s="56" t="s">
        <v>61</v>
      </c>
      <c r="D43" s="302" t="s">
        <v>533</v>
      </c>
      <c r="E43" s="276">
        <v>0</v>
      </c>
      <c r="F43" s="271">
        <v>0</v>
      </c>
      <c r="G43" s="272">
        <v>0.31</v>
      </c>
      <c r="H43" s="273">
        <v>0</v>
      </c>
      <c r="I43" s="271">
        <v>0</v>
      </c>
      <c r="J43" s="272">
        <v>0.37</v>
      </c>
      <c r="K43" s="62">
        <f t="shared" si="3"/>
        <v>19.354838709677423</v>
      </c>
      <c r="L43" s="275"/>
      <c r="M43" s="266"/>
    </row>
    <row r="44" spans="1:13" s="267" customFormat="1" ht="15" customHeight="1">
      <c r="A44" s="50" t="s">
        <v>171</v>
      </c>
      <c r="B44" s="268" t="s">
        <v>541</v>
      </c>
      <c r="C44" s="56" t="s">
        <v>61</v>
      </c>
      <c r="D44" s="302" t="s">
        <v>533</v>
      </c>
      <c r="E44" s="276">
        <v>0</v>
      </c>
      <c r="F44" s="271">
        <v>0</v>
      </c>
      <c r="G44" s="272">
        <v>0.93</v>
      </c>
      <c r="H44" s="273">
        <v>0</v>
      </c>
      <c r="I44" s="271">
        <v>0</v>
      </c>
      <c r="J44" s="272">
        <v>0.33</v>
      </c>
      <c r="K44" s="62">
        <f t="shared" si="3"/>
        <v>-64.516129032258064</v>
      </c>
      <c r="L44" s="275"/>
      <c r="M44" s="266"/>
    </row>
    <row r="45" spans="1:13" s="267" customFormat="1" ht="15" customHeight="1">
      <c r="A45" s="50" t="s">
        <v>55</v>
      </c>
      <c r="B45" s="268" t="s">
        <v>542</v>
      </c>
      <c r="C45" s="56" t="s">
        <v>61</v>
      </c>
      <c r="D45" s="302" t="s">
        <v>533</v>
      </c>
      <c r="E45" s="276">
        <v>0</v>
      </c>
      <c r="F45" s="271">
        <v>0</v>
      </c>
      <c r="G45" s="272">
        <v>0.2</v>
      </c>
      <c r="H45" s="273">
        <v>0</v>
      </c>
      <c r="I45" s="271">
        <v>0</v>
      </c>
      <c r="J45" s="272">
        <v>0.28999999999999998</v>
      </c>
      <c r="K45" s="62">
        <f t="shared" si="3"/>
        <v>44.999999999999972</v>
      </c>
      <c r="L45" s="275"/>
      <c r="M45" s="266"/>
    </row>
    <row r="46" spans="1:13" s="267" customFormat="1" ht="15" customHeight="1">
      <c r="A46" s="50" t="s">
        <v>15</v>
      </c>
      <c r="B46" s="268" t="s">
        <v>759</v>
      </c>
      <c r="C46" s="56" t="s">
        <v>61</v>
      </c>
      <c r="D46" s="302" t="s">
        <v>533</v>
      </c>
      <c r="E46" s="276">
        <v>0</v>
      </c>
      <c r="F46" s="271">
        <v>0</v>
      </c>
      <c r="G46" s="272">
        <v>1.22</v>
      </c>
      <c r="H46" s="273">
        <v>0</v>
      </c>
      <c r="I46" s="271">
        <v>0</v>
      </c>
      <c r="J46" s="272">
        <v>0.87</v>
      </c>
      <c r="K46" s="62">
        <f t="shared" si="3"/>
        <v>-28.688524590163933</v>
      </c>
      <c r="L46" s="275"/>
      <c r="M46" s="266"/>
    </row>
    <row r="47" spans="1:13" s="267" customFormat="1" ht="15" customHeight="1">
      <c r="A47" s="50" t="s">
        <v>543</v>
      </c>
      <c r="B47" s="268" t="s">
        <v>544</v>
      </c>
      <c r="C47" s="56" t="s">
        <v>61</v>
      </c>
      <c r="D47" s="302" t="s">
        <v>533</v>
      </c>
      <c r="E47" s="276">
        <v>0</v>
      </c>
      <c r="F47" s="271">
        <v>0.05</v>
      </c>
      <c r="G47" s="272">
        <v>0.59</v>
      </c>
      <c r="H47" s="273">
        <v>0</v>
      </c>
      <c r="I47" s="271">
        <v>0.08</v>
      </c>
      <c r="J47" s="272">
        <v>0.83</v>
      </c>
      <c r="K47" s="62">
        <f t="shared" si="3"/>
        <v>40.677966101694921</v>
      </c>
      <c r="L47" s="275"/>
      <c r="M47" s="266"/>
    </row>
    <row r="48" spans="1:13" s="267" customFormat="1" ht="15" customHeight="1">
      <c r="A48" s="50" t="s">
        <v>545</v>
      </c>
      <c r="B48" s="268" t="s">
        <v>546</v>
      </c>
      <c r="C48" s="56" t="s">
        <v>61</v>
      </c>
      <c r="D48" s="302" t="s">
        <v>533</v>
      </c>
      <c r="E48" s="276">
        <v>0</v>
      </c>
      <c r="F48" s="271">
        <v>0</v>
      </c>
      <c r="G48" s="272">
        <v>0.28000000000000003</v>
      </c>
      <c r="H48" s="273">
        <v>0</v>
      </c>
      <c r="I48" s="271">
        <v>0</v>
      </c>
      <c r="J48" s="272">
        <v>0.18</v>
      </c>
      <c r="K48" s="62">
        <f t="shared" si="3"/>
        <v>-35.714285714285722</v>
      </c>
      <c r="L48" s="275"/>
      <c r="M48" s="266"/>
    </row>
    <row r="49" spans="1:13" s="267" customFormat="1" ht="15" customHeight="1">
      <c r="A49" s="50" t="s">
        <v>28</v>
      </c>
      <c r="B49" s="268" t="s">
        <v>547</v>
      </c>
      <c r="C49" s="56" t="s">
        <v>61</v>
      </c>
      <c r="D49" s="302" t="s">
        <v>533</v>
      </c>
      <c r="E49" s="276">
        <v>0</v>
      </c>
      <c r="F49" s="271">
        <v>0</v>
      </c>
      <c r="G49" s="272">
        <v>0.41</v>
      </c>
      <c r="H49" s="273">
        <v>0</v>
      </c>
      <c r="I49" s="271">
        <v>0</v>
      </c>
      <c r="J49" s="272">
        <v>0.3</v>
      </c>
      <c r="K49" s="62">
        <f t="shared" si="3"/>
        <v>-26.829268292682929</v>
      </c>
      <c r="L49" s="275"/>
      <c r="M49" s="266"/>
    </row>
    <row r="50" spans="1:13" s="267" customFormat="1" ht="15" customHeight="1">
      <c r="A50" s="50" t="s">
        <v>548</v>
      </c>
      <c r="B50" s="268" t="s">
        <v>549</v>
      </c>
      <c r="C50" s="56" t="s">
        <v>61</v>
      </c>
      <c r="D50" s="302" t="s">
        <v>533</v>
      </c>
      <c r="E50" s="276">
        <v>0</v>
      </c>
      <c r="F50" s="271">
        <v>0</v>
      </c>
      <c r="G50" s="272">
        <v>0.06</v>
      </c>
      <c r="H50" s="273">
        <v>0</v>
      </c>
      <c r="I50" s="271">
        <v>1.32</v>
      </c>
      <c r="J50" s="272">
        <v>0</v>
      </c>
      <c r="K50" s="62">
        <f t="shared" si="3"/>
        <v>-100</v>
      </c>
      <c r="L50" s="275"/>
      <c r="M50" s="266"/>
    </row>
    <row r="51" spans="1:13" s="267" customFormat="1" ht="15" customHeight="1">
      <c r="A51" s="50" t="s">
        <v>23</v>
      </c>
      <c r="B51" s="268" t="s">
        <v>550</v>
      </c>
      <c r="C51" s="56" t="s">
        <v>61</v>
      </c>
      <c r="D51" s="302" t="s">
        <v>533</v>
      </c>
      <c r="E51" s="276">
        <v>0</v>
      </c>
      <c r="F51" s="271">
        <v>0</v>
      </c>
      <c r="G51" s="272">
        <v>0.47</v>
      </c>
      <c r="H51" s="273">
        <v>0</v>
      </c>
      <c r="I51" s="271">
        <v>0</v>
      </c>
      <c r="J51" s="272">
        <v>0.52</v>
      </c>
      <c r="K51" s="62">
        <f t="shared" si="3"/>
        <v>10.638297872340431</v>
      </c>
      <c r="L51" s="275"/>
      <c r="M51" s="266"/>
    </row>
    <row r="52" spans="1:13" s="267" customFormat="1" ht="15" customHeight="1">
      <c r="A52" s="50" t="s">
        <v>239</v>
      </c>
      <c r="B52" s="268" t="s">
        <v>551</v>
      </c>
      <c r="C52" s="56" t="s">
        <v>61</v>
      </c>
      <c r="D52" s="302" t="s">
        <v>533</v>
      </c>
      <c r="E52" s="276">
        <v>0</v>
      </c>
      <c r="F52" s="271">
        <v>1.1299999999999999</v>
      </c>
      <c r="G52" s="272">
        <v>14.45</v>
      </c>
      <c r="H52" s="273">
        <v>0.01</v>
      </c>
      <c r="I52" s="271">
        <v>1.06</v>
      </c>
      <c r="J52" s="272">
        <v>14.19</v>
      </c>
      <c r="K52" s="62">
        <f t="shared" si="3"/>
        <v>-1.7993079584775029</v>
      </c>
      <c r="L52" s="275"/>
      <c r="M52" s="266"/>
    </row>
    <row r="53" spans="1:13" s="267" customFormat="1" ht="15" customHeight="1">
      <c r="A53" s="50" t="s">
        <v>121</v>
      </c>
      <c r="B53" s="268" t="s">
        <v>552</v>
      </c>
      <c r="C53" s="56" t="s">
        <v>61</v>
      </c>
      <c r="D53" s="302" t="s">
        <v>258</v>
      </c>
      <c r="E53" s="276">
        <v>0</v>
      </c>
      <c r="F53" s="271">
        <v>7.0000000000000007E-2</v>
      </c>
      <c r="G53" s="272">
        <v>0.88</v>
      </c>
      <c r="H53" s="273">
        <v>0</v>
      </c>
      <c r="I53" s="271">
        <v>0</v>
      </c>
      <c r="J53" s="272">
        <v>0.64</v>
      </c>
      <c r="K53" s="62">
        <f t="shared" si="3"/>
        <v>-27.27272727272727</v>
      </c>
      <c r="L53" s="275"/>
      <c r="M53" s="266"/>
    </row>
    <row r="54" spans="1:13" s="267" customFormat="1" ht="15" customHeight="1">
      <c r="A54" s="50" t="s">
        <v>129</v>
      </c>
      <c r="B54" s="268" t="s">
        <v>553</v>
      </c>
      <c r="C54" s="56" t="s">
        <v>61</v>
      </c>
      <c r="D54" s="302" t="s">
        <v>258</v>
      </c>
      <c r="E54" s="276">
        <v>0</v>
      </c>
      <c r="F54" s="271">
        <v>0</v>
      </c>
      <c r="G54" s="272">
        <v>0.16</v>
      </c>
      <c r="H54" s="273">
        <v>0</v>
      </c>
      <c r="I54" s="271">
        <v>0</v>
      </c>
      <c r="J54" s="272">
        <v>0.22</v>
      </c>
      <c r="K54" s="62">
        <f t="shared" si="3"/>
        <v>37.5</v>
      </c>
      <c r="L54" s="275"/>
      <c r="M54" s="266"/>
    </row>
    <row r="55" spans="1:13" s="267" customFormat="1" ht="15" customHeight="1">
      <c r="A55" s="50" t="s">
        <v>554</v>
      </c>
      <c r="B55" s="268" t="s">
        <v>555</v>
      </c>
      <c r="C55" s="56" t="s">
        <v>61</v>
      </c>
      <c r="D55" s="302" t="s">
        <v>258</v>
      </c>
      <c r="E55" s="276">
        <v>0</v>
      </c>
      <c r="F55" s="271">
        <v>0</v>
      </c>
      <c r="G55" s="272">
        <v>0.48</v>
      </c>
      <c r="H55" s="273">
        <v>0</v>
      </c>
      <c r="I55" s="271">
        <v>0</v>
      </c>
      <c r="J55" s="272">
        <v>0.6</v>
      </c>
      <c r="K55" s="62">
        <f t="shared" si="3"/>
        <v>25</v>
      </c>
      <c r="L55" s="275"/>
      <c r="M55" s="266"/>
    </row>
    <row r="56" spans="1:13" s="29" customFormat="1" ht="15" customHeight="1">
      <c r="A56" s="50"/>
      <c r="B56" s="14"/>
      <c r="C56" s="56"/>
      <c r="D56" s="303"/>
      <c r="E56" s="48"/>
      <c r="F56" s="45"/>
      <c r="G56" s="117"/>
      <c r="H56" s="59"/>
      <c r="I56" s="45"/>
      <c r="J56" s="117"/>
      <c r="K56" s="62"/>
      <c r="M56" s="30"/>
    </row>
    <row r="57" spans="1:13" s="11" customFormat="1" ht="15" customHeight="1">
      <c r="A57" s="85" t="s">
        <v>391</v>
      </c>
      <c r="B57" s="87"/>
      <c r="C57" s="55"/>
      <c r="D57" s="301"/>
      <c r="E57" s="81">
        <f>SUM(E37:E56)</f>
        <v>0</v>
      </c>
      <c r="F57" s="83">
        <f>SUM(F37:F56)</f>
        <v>1.42</v>
      </c>
      <c r="G57" s="82">
        <f t="shared" ref="G57:J57" si="4">SUM(G37:G56)</f>
        <v>24.959999999999997</v>
      </c>
      <c r="H57" s="348">
        <f>SUM(H37:H56)</f>
        <v>0.01</v>
      </c>
      <c r="I57" s="83">
        <f t="shared" si="4"/>
        <v>2.71</v>
      </c>
      <c r="J57" s="82">
        <f t="shared" si="4"/>
        <v>23.32</v>
      </c>
      <c r="K57" s="62">
        <f t="shared" ref="K57" si="5">((J57/G57)-1)*100</f>
        <v>-6.5705128205128087</v>
      </c>
    </row>
    <row r="58" spans="1:13" s="29" customFormat="1" ht="15" customHeight="1">
      <c r="A58" s="52"/>
      <c r="B58" s="34"/>
      <c r="C58" s="57"/>
      <c r="D58" s="303"/>
      <c r="E58" s="48"/>
      <c r="F58" s="45"/>
      <c r="G58" s="117"/>
      <c r="H58" s="59"/>
      <c r="I58" s="45"/>
      <c r="J58" s="117"/>
      <c r="K58" s="62"/>
      <c r="L58" s="285"/>
    </row>
    <row r="59" spans="1:13" s="29" customFormat="1" ht="15" customHeight="1">
      <c r="A59" s="52"/>
      <c r="B59" s="34"/>
      <c r="C59" s="57"/>
      <c r="D59" s="303"/>
      <c r="E59" s="48"/>
      <c r="F59" s="45"/>
      <c r="G59" s="117"/>
      <c r="H59" s="59"/>
      <c r="I59" s="45"/>
      <c r="J59" s="117"/>
      <c r="K59" s="62"/>
      <c r="L59" s="285"/>
    </row>
    <row r="60" spans="1:13" s="28" customFormat="1" ht="15" customHeight="1">
      <c r="A60" s="88" t="s">
        <v>381</v>
      </c>
      <c r="B60" s="95" t="s">
        <v>259</v>
      </c>
      <c r="C60" s="55" t="s">
        <v>255</v>
      </c>
      <c r="D60" s="301"/>
      <c r="E60" s="40" t="s">
        <v>255</v>
      </c>
      <c r="F60" s="116"/>
      <c r="G60" s="43" t="s">
        <v>255</v>
      </c>
      <c r="H60" s="338" t="s">
        <v>255</v>
      </c>
      <c r="I60" s="116" t="s">
        <v>255</v>
      </c>
      <c r="J60" s="43" t="s">
        <v>255</v>
      </c>
      <c r="K60" s="123"/>
    </row>
    <row r="61" spans="1:13" s="267" customFormat="1" ht="15" customHeight="1">
      <c r="A61" s="50" t="s">
        <v>335</v>
      </c>
      <c r="B61" s="268" t="s">
        <v>556</v>
      </c>
      <c r="C61" s="56" t="s">
        <v>61</v>
      </c>
      <c r="D61" s="302" t="s">
        <v>557</v>
      </c>
      <c r="E61" s="276">
        <v>0</v>
      </c>
      <c r="F61" s="271">
        <v>0</v>
      </c>
      <c r="G61" s="272">
        <v>1.17</v>
      </c>
      <c r="H61" s="273">
        <v>0</v>
      </c>
      <c r="I61" s="271">
        <v>0</v>
      </c>
      <c r="J61" s="272">
        <v>1.1200000000000001</v>
      </c>
      <c r="K61" s="62">
        <f t="shared" ref="K61:K69" si="6">((J61/G61)-1)*100</f>
        <v>-4.2735042735042583</v>
      </c>
      <c r="L61" s="275"/>
      <c r="M61" s="266"/>
    </row>
    <row r="62" spans="1:13" s="267" customFormat="1" ht="15" customHeight="1">
      <c r="A62" s="50" t="s">
        <v>558</v>
      </c>
      <c r="B62" s="389" t="s">
        <v>1423</v>
      </c>
      <c r="C62" s="56" t="s">
        <v>61</v>
      </c>
      <c r="D62" s="302" t="s">
        <v>557</v>
      </c>
      <c r="E62" s="276">
        <v>0</v>
      </c>
      <c r="F62" s="271">
        <v>0</v>
      </c>
      <c r="G62" s="272">
        <v>0</v>
      </c>
      <c r="H62" s="273">
        <v>0</v>
      </c>
      <c r="I62" s="271">
        <v>0</v>
      </c>
      <c r="J62" s="272">
        <v>0.03</v>
      </c>
      <c r="K62" s="62" t="e">
        <f t="shared" si="6"/>
        <v>#DIV/0!</v>
      </c>
      <c r="L62" s="275"/>
      <c r="M62" s="266"/>
    </row>
    <row r="63" spans="1:13" s="267" customFormat="1" ht="15" customHeight="1">
      <c r="A63" s="50" t="s">
        <v>141</v>
      </c>
      <c r="B63" s="268" t="s">
        <v>559</v>
      </c>
      <c r="C63" s="56" t="s">
        <v>61</v>
      </c>
      <c r="D63" s="302" t="s">
        <v>557</v>
      </c>
      <c r="E63" s="276">
        <v>0</v>
      </c>
      <c r="F63" s="271">
        <v>0</v>
      </c>
      <c r="G63" s="272">
        <v>0.08</v>
      </c>
      <c r="H63" s="273">
        <v>0</v>
      </c>
      <c r="I63" s="271">
        <v>0</v>
      </c>
      <c r="J63" s="272">
        <v>0.09</v>
      </c>
      <c r="K63" s="62">
        <f t="shared" si="6"/>
        <v>12.5</v>
      </c>
      <c r="L63" s="275"/>
      <c r="M63" s="266"/>
    </row>
    <row r="64" spans="1:13" s="267" customFormat="1" ht="15" customHeight="1">
      <c r="A64" s="50" t="s">
        <v>560</v>
      </c>
      <c r="B64" s="268" t="s">
        <v>561</v>
      </c>
      <c r="C64" s="56" t="s">
        <v>61</v>
      </c>
      <c r="D64" s="302" t="s">
        <v>557</v>
      </c>
      <c r="E64" s="276">
        <v>0</v>
      </c>
      <c r="F64" s="271">
        <v>0.02</v>
      </c>
      <c r="G64" s="272">
        <v>0.18</v>
      </c>
      <c r="H64" s="273">
        <v>0</v>
      </c>
      <c r="I64" s="271">
        <v>0</v>
      </c>
      <c r="J64" s="272">
        <v>0.27</v>
      </c>
      <c r="K64" s="62">
        <f t="shared" si="6"/>
        <v>50.000000000000021</v>
      </c>
      <c r="L64" s="275"/>
      <c r="M64" s="266"/>
    </row>
    <row r="65" spans="1:13" s="267" customFormat="1" ht="15" customHeight="1">
      <c r="A65" s="50" t="s">
        <v>143</v>
      </c>
      <c r="B65" s="268" t="s">
        <v>562</v>
      </c>
      <c r="C65" s="56" t="s">
        <v>61</v>
      </c>
      <c r="D65" s="302" t="s">
        <v>557</v>
      </c>
      <c r="E65" s="276">
        <v>0</v>
      </c>
      <c r="F65" s="271">
        <v>0</v>
      </c>
      <c r="G65" s="272">
        <v>0.49</v>
      </c>
      <c r="H65" s="273">
        <v>0</v>
      </c>
      <c r="I65" s="271">
        <v>0</v>
      </c>
      <c r="J65" s="272">
        <v>0.39</v>
      </c>
      <c r="K65" s="62">
        <f t="shared" si="6"/>
        <v>-20.408163265306122</v>
      </c>
      <c r="L65" s="275"/>
      <c r="M65" s="266"/>
    </row>
    <row r="66" spans="1:13" s="267" customFormat="1" ht="15" customHeight="1">
      <c r="A66" s="50" t="s">
        <v>279</v>
      </c>
      <c r="B66" s="268" t="s">
        <v>563</v>
      </c>
      <c r="C66" s="56" t="s">
        <v>61</v>
      </c>
      <c r="D66" s="302" t="s">
        <v>557</v>
      </c>
      <c r="E66" s="276">
        <v>0</v>
      </c>
      <c r="F66" s="271">
        <v>0</v>
      </c>
      <c r="G66" s="272">
        <v>0.77</v>
      </c>
      <c r="H66" s="273">
        <v>0</v>
      </c>
      <c r="I66" s="271">
        <v>0</v>
      </c>
      <c r="J66" s="272">
        <v>0.9</v>
      </c>
      <c r="K66" s="62">
        <f t="shared" si="6"/>
        <v>16.883116883116877</v>
      </c>
      <c r="L66" s="275"/>
      <c r="M66" s="266"/>
    </row>
    <row r="67" spans="1:13" s="267" customFormat="1" ht="15" customHeight="1">
      <c r="A67" s="50" t="s">
        <v>174</v>
      </c>
      <c r="B67" s="268" t="s">
        <v>564</v>
      </c>
      <c r="C67" s="56" t="s">
        <v>61</v>
      </c>
      <c r="D67" s="302" t="s">
        <v>557</v>
      </c>
      <c r="E67" s="276">
        <v>0</v>
      </c>
      <c r="F67" s="271">
        <v>0.85</v>
      </c>
      <c r="G67" s="272">
        <v>22.06</v>
      </c>
      <c r="H67" s="273">
        <v>0.02</v>
      </c>
      <c r="I67" s="271">
        <v>1.58</v>
      </c>
      <c r="J67" s="272">
        <v>10.52</v>
      </c>
      <c r="K67" s="62">
        <f t="shared" si="6"/>
        <v>-52.311876699909334</v>
      </c>
      <c r="L67" s="275"/>
      <c r="M67" s="266"/>
    </row>
    <row r="68" spans="1:13" s="267" customFormat="1" ht="15" customHeight="1">
      <c r="A68" s="50" t="s">
        <v>565</v>
      </c>
      <c r="B68" s="268" t="s">
        <v>566</v>
      </c>
      <c r="C68" s="56" t="s">
        <v>61</v>
      </c>
      <c r="D68" s="302" t="s">
        <v>557</v>
      </c>
      <c r="E68" s="276">
        <v>0</v>
      </c>
      <c r="F68" s="271">
        <v>0</v>
      </c>
      <c r="G68" s="272">
        <v>0.55000000000000004</v>
      </c>
      <c r="H68" s="273">
        <v>0</v>
      </c>
      <c r="I68" s="271">
        <v>0</v>
      </c>
      <c r="J68" s="272">
        <v>0.99</v>
      </c>
      <c r="K68" s="62">
        <f t="shared" si="6"/>
        <v>79.999999999999986</v>
      </c>
      <c r="L68" s="275"/>
      <c r="M68" s="266"/>
    </row>
    <row r="69" spans="1:13" s="267" customFormat="1" ht="15" customHeight="1">
      <c r="A69" s="50" t="s">
        <v>196</v>
      </c>
      <c r="B69" s="268" t="s">
        <v>567</v>
      </c>
      <c r="C69" s="56" t="s">
        <v>61</v>
      </c>
      <c r="D69" s="302" t="s">
        <v>557</v>
      </c>
      <c r="E69" s="276">
        <v>0</v>
      </c>
      <c r="F69" s="271">
        <v>0</v>
      </c>
      <c r="G69" s="272">
        <v>0.99</v>
      </c>
      <c r="H69" s="273">
        <v>0</v>
      </c>
      <c r="I69" s="271">
        <v>0</v>
      </c>
      <c r="J69" s="272">
        <v>7.0000000000000007E-2</v>
      </c>
      <c r="K69" s="62">
        <f t="shared" si="6"/>
        <v>-92.929292929292927</v>
      </c>
      <c r="L69" s="275"/>
      <c r="M69" s="266"/>
    </row>
    <row r="70" spans="1:13" s="28" customFormat="1" ht="15" customHeight="1">
      <c r="A70" s="456" t="s">
        <v>282</v>
      </c>
      <c r="B70" s="448" t="s">
        <v>250</v>
      </c>
      <c r="C70" s="450" t="s">
        <v>283</v>
      </c>
      <c r="D70" s="452" t="s">
        <v>284</v>
      </c>
      <c r="E70" s="460" t="s">
        <v>510</v>
      </c>
      <c r="F70" s="461"/>
      <c r="G70" s="462"/>
      <c r="H70" s="460" t="s">
        <v>1410</v>
      </c>
      <c r="I70" s="461"/>
      <c r="J70" s="462"/>
      <c r="K70" s="121" t="s">
        <v>249</v>
      </c>
    </row>
    <row r="71" spans="1:13" s="28" customFormat="1">
      <c r="A71" s="457"/>
      <c r="B71" s="449"/>
      <c r="C71" s="451"/>
      <c r="D71" s="453"/>
      <c r="E71" s="111" t="s">
        <v>251</v>
      </c>
      <c r="F71" s="112" t="s">
        <v>252</v>
      </c>
      <c r="G71" s="115" t="s">
        <v>253</v>
      </c>
      <c r="H71" s="114" t="s">
        <v>251</v>
      </c>
      <c r="I71" s="113" t="s">
        <v>252</v>
      </c>
      <c r="J71" s="293" t="s">
        <v>253</v>
      </c>
      <c r="K71" s="122" t="s">
        <v>254</v>
      </c>
    </row>
    <row r="72" spans="1:13" s="267" customFormat="1" ht="15" customHeight="1">
      <c r="A72" s="50" t="s">
        <v>568</v>
      </c>
      <c r="B72" s="268" t="s">
        <v>569</v>
      </c>
      <c r="C72" s="56" t="s">
        <v>61</v>
      </c>
      <c r="D72" s="302" t="s">
        <v>557</v>
      </c>
      <c r="E72" s="276">
        <v>0</v>
      </c>
      <c r="F72" s="271">
        <v>0</v>
      </c>
      <c r="G72" s="272">
        <v>0</v>
      </c>
      <c r="H72" s="273">
        <v>0</v>
      </c>
      <c r="I72" s="271">
        <v>0</v>
      </c>
      <c r="J72" s="272">
        <v>7.0000000000000007E-2</v>
      </c>
      <c r="K72" s="62" t="e">
        <f>((J72/G72)-1)*100</f>
        <v>#DIV/0!</v>
      </c>
      <c r="L72" s="275"/>
      <c r="M72" s="266"/>
    </row>
    <row r="73" spans="1:13" s="267" customFormat="1" ht="15" customHeight="1">
      <c r="A73" s="50" t="s">
        <v>25</v>
      </c>
      <c r="B73" s="268" t="s">
        <v>746</v>
      </c>
      <c r="C73" s="56" t="s">
        <v>61</v>
      </c>
      <c r="D73" s="302" t="s">
        <v>557</v>
      </c>
      <c r="E73" s="276">
        <v>0</v>
      </c>
      <c r="F73" s="271">
        <v>0</v>
      </c>
      <c r="G73" s="272">
        <v>0.88</v>
      </c>
      <c r="H73" s="273">
        <v>0</v>
      </c>
      <c r="I73" s="271">
        <v>0</v>
      </c>
      <c r="J73" s="272">
        <v>0.72</v>
      </c>
      <c r="K73" s="62">
        <f>((J73/G73)-1)*100</f>
        <v>-18.181818181818187</v>
      </c>
      <c r="L73" s="275"/>
      <c r="M73" s="266"/>
    </row>
    <row r="74" spans="1:13" s="30" customFormat="1" ht="15" customHeight="1">
      <c r="A74" s="48"/>
      <c r="B74" s="46"/>
      <c r="C74" s="47"/>
      <c r="D74" s="303"/>
      <c r="E74" s="308"/>
      <c r="F74" s="45"/>
      <c r="G74" s="117"/>
      <c r="H74" s="59"/>
      <c r="I74" s="45"/>
      <c r="J74" s="117"/>
      <c r="K74" s="62"/>
      <c r="L74" s="29"/>
    </row>
    <row r="75" spans="1:13" s="11" customFormat="1" ht="15" customHeight="1">
      <c r="A75" s="88" t="s">
        <v>392</v>
      </c>
      <c r="B75" s="89"/>
      <c r="C75" s="55"/>
      <c r="D75" s="301"/>
      <c r="E75" s="81">
        <f>SUM(E61:E74)</f>
        <v>0</v>
      </c>
      <c r="F75" s="83">
        <f t="shared" ref="F75:J75" si="7">SUM(F61:F74)</f>
        <v>0.87</v>
      </c>
      <c r="G75" s="82">
        <f t="shared" si="7"/>
        <v>27.169999999999998</v>
      </c>
      <c r="H75" s="348">
        <f t="shared" si="7"/>
        <v>0.02</v>
      </c>
      <c r="I75" s="83">
        <f t="shared" si="7"/>
        <v>1.58</v>
      </c>
      <c r="J75" s="82">
        <f t="shared" si="7"/>
        <v>15.170000000000002</v>
      </c>
      <c r="K75" s="62">
        <f t="shared" ref="K75" si="8">((J75/G75)-1)*100</f>
        <v>-44.166359955833634</v>
      </c>
    </row>
    <row r="76" spans="1:13" s="29" customFormat="1" ht="15" customHeight="1">
      <c r="A76" s="52"/>
      <c r="B76" s="34"/>
      <c r="C76" s="57"/>
      <c r="D76" s="303"/>
      <c r="E76" s="48"/>
      <c r="F76" s="45"/>
      <c r="G76" s="117"/>
      <c r="H76" s="59"/>
      <c r="I76" s="45"/>
      <c r="J76" s="117"/>
      <c r="K76" s="62"/>
      <c r="L76" s="285"/>
    </row>
    <row r="77" spans="1:13" s="29" customFormat="1" ht="15" customHeight="1">
      <c r="A77" s="52"/>
      <c r="B77" s="34"/>
      <c r="C77" s="57"/>
      <c r="D77" s="303"/>
      <c r="E77" s="48"/>
      <c r="F77" s="45"/>
      <c r="G77" s="117"/>
      <c r="H77" s="59"/>
      <c r="I77" s="45"/>
      <c r="J77" s="117"/>
      <c r="K77" s="62"/>
      <c r="L77" s="285"/>
    </row>
    <row r="78" spans="1:13" s="28" customFormat="1" ht="15" customHeight="1">
      <c r="A78" s="90" t="s">
        <v>382</v>
      </c>
      <c r="B78" s="94" t="s">
        <v>383</v>
      </c>
      <c r="C78" s="55" t="s">
        <v>255</v>
      </c>
      <c r="D78" s="301"/>
      <c r="E78" s="40" t="s">
        <v>255</v>
      </c>
      <c r="F78" s="116"/>
      <c r="G78" s="43" t="s">
        <v>255</v>
      </c>
      <c r="H78" s="338" t="s">
        <v>255</v>
      </c>
      <c r="I78" s="116" t="s">
        <v>255</v>
      </c>
      <c r="J78" s="43" t="s">
        <v>255</v>
      </c>
      <c r="K78" s="123"/>
    </row>
    <row r="79" spans="1:13" s="267" customFormat="1" ht="15" customHeight="1">
      <c r="A79" s="50" t="s">
        <v>570</v>
      </c>
      <c r="B79" s="268" t="s">
        <v>571</v>
      </c>
      <c r="C79" s="56" t="s">
        <v>61</v>
      </c>
      <c r="D79" s="302" t="s">
        <v>572</v>
      </c>
      <c r="E79" s="276">
        <v>0</v>
      </c>
      <c r="F79" s="271">
        <v>0</v>
      </c>
      <c r="G79" s="272">
        <v>0.69</v>
      </c>
      <c r="H79" s="273">
        <v>0</v>
      </c>
      <c r="I79" s="271">
        <v>0</v>
      </c>
      <c r="J79" s="272">
        <v>0.88</v>
      </c>
      <c r="K79" s="62">
        <f t="shared" ref="K79:K107" si="9">((J79/G79)-1)*100</f>
        <v>27.536231884057983</v>
      </c>
      <c r="L79" s="275"/>
      <c r="M79" s="266"/>
    </row>
    <row r="80" spans="1:13" s="267" customFormat="1" ht="15" customHeight="1">
      <c r="A80" s="50" t="s">
        <v>780</v>
      </c>
      <c r="B80" s="268" t="s">
        <v>779</v>
      </c>
      <c r="C80" s="56" t="s">
        <v>61</v>
      </c>
      <c r="D80" s="328" t="s">
        <v>572</v>
      </c>
      <c r="E80" s="276">
        <v>0</v>
      </c>
      <c r="F80" s="271">
        <v>0.14000000000000001</v>
      </c>
      <c r="G80" s="272">
        <v>0.18</v>
      </c>
      <c r="H80" s="273">
        <v>0</v>
      </c>
      <c r="I80" s="271">
        <v>0.16</v>
      </c>
      <c r="J80" s="272">
        <v>0.55000000000000004</v>
      </c>
      <c r="K80" s="62">
        <f t="shared" si="9"/>
        <v>205.55555555555557</v>
      </c>
      <c r="L80" s="275"/>
      <c r="M80" s="266"/>
    </row>
    <row r="81" spans="1:13" s="267" customFormat="1" ht="15" customHeight="1">
      <c r="A81" s="50" t="s">
        <v>79</v>
      </c>
      <c r="B81" s="268" t="s">
        <v>573</v>
      </c>
      <c r="C81" s="56" t="s">
        <v>61</v>
      </c>
      <c r="D81" s="328" t="s">
        <v>572</v>
      </c>
      <c r="E81" s="276">
        <v>0</v>
      </c>
      <c r="F81" s="271">
        <v>0.3</v>
      </c>
      <c r="G81" s="272">
        <v>16.649999999999999</v>
      </c>
      <c r="H81" s="273">
        <v>0</v>
      </c>
      <c r="I81" s="271">
        <v>1.7</v>
      </c>
      <c r="J81" s="272">
        <v>13.72</v>
      </c>
      <c r="K81" s="62">
        <f t="shared" si="9"/>
        <v>-17.597597597597591</v>
      </c>
      <c r="L81" s="275"/>
      <c r="M81" s="266"/>
    </row>
    <row r="82" spans="1:13" s="267" customFormat="1" ht="15" customHeight="1">
      <c r="A82" s="50" t="s">
        <v>574</v>
      </c>
      <c r="B82" s="268" t="s">
        <v>575</v>
      </c>
      <c r="C82" s="56" t="s">
        <v>61</v>
      </c>
      <c r="D82" s="328" t="s">
        <v>572</v>
      </c>
      <c r="E82" s="276">
        <v>0</v>
      </c>
      <c r="F82" s="271">
        <v>0.21</v>
      </c>
      <c r="G82" s="272">
        <v>2.2599999999999998</v>
      </c>
      <c r="H82" s="273">
        <v>0</v>
      </c>
      <c r="I82" s="271">
        <v>0.15</v>
      </c>
      <c r="J82" s="272">
        <v>3.01</v>
      </c>
      <c r="K82" s="62">
        <f t="shared" si="9"/>
        <v>33.185840707964601</v>
      </c>
      <c r="L82" s="275"/>
      <c r="M82" s="266"/>
    </row>
    <row r="83" spans="1:13" s="267" customFormat="1" ht="15" customHeight="1">
      <c r="A83" s="50" t="s">
        <v>260</v>
      </c>
      <c r="B83" s="268" t="s">
        <v>576</v>
      </c>
      <c r="C83" s="56" t="s">
        <v>61</v>
      </c>
      <c r="D83" s="328" t="s">
        <v>572</v>
      </c>
      <c r="E83" s="276">
        <v>0</v>
      </c>
      <c r="F83" s="271">
        <v>0</v>
      </c>
      <c r="G83" s="272">
        <v>1.24</v>
      </c>
      <c r="H83" s="273">
        <v>0</v>
      </c>
      <c r="I83" s="271">
        <v>0</v>
      </c>
      <c r="J83" s="272">
        <v>0.56999999999999995</v>
      </c>
      <c r="K83" s="62">
        <f t="shared" si="9"/>
        <v>-54.032258064516128</v>
      </c>
      <c r="L83" s="275"/>
      <c r="M83" s="266"/>
    </row>
    <row r="84" spans="1:13" s="267" customFormat="1" ht="15" customHeight="1">
      <c r="A84" s="50" t="s">
        <v>107</v>
      </c>
      <c r="B84" s="268" t="s">
        <v>577</v>
      </c>
      <c r="C84" s="56" t="s">
        <v>61</v>
      </c>
      <c r="D84" s="328" t="s">
        <v>572</v>
      </c>
      <c r="E84" s="276">
        <v>0</v>
      </c>
      <c r="F84" s="271">
        <v>0</v>
      </c>
      <c r="G84" s="272">
        <v>1.99</v>
      </c>
      <c r="H84" s="273">
        <v>0</v>
      </c>
      <c r="I84" s="271">
        <v>0</v>
      </c>
      <c r="J84" s="272">
        <v>1.35</v>
      </c>
      <c r="K84" s="62">
        <f t="shared" si="9"/>
        <v>-32.1608040201005</v>
      </c>
      <c r="L84" s="275"/>
      <c r="M84" s="266"/>
    </row>
    <row r="85" spans="1:13" s="267" customFormat="1" ht="15" customHeight="1">
      <c r="A85" s="50" t="s">
        <v>267</v>
      </c>
      <c r="B85" s="268" t="s">
        <v>578</v>
      </c>
      <c r="C85" s="56" t="s">
        <v>61</v>
      </c>
      <c r="D85" s="328" t="s">
        <v>572</v>
      </c>
      <c r="E85" s="276">
        <v>0</v>
      </c>
      <c r="F85" s="271">
        <v>0</v>
      </c>
      <c r="G85" s="272">
        <v>1.38</v>
      </c>
      <c r="H85" s="273">
        <v>0</v>
      </c>
      <c r="I85" s="271">
        <v>0.12</v>
      </c>
      <c r="J85" s="272">
        <v>1.38</v>
      </c>
      <c r="K85" s="62">
        <f t="shared" si="9"/>
        <v>0</v>
      </c>
      <c r="L85" s="275"/>
      <c r="M85" s="266"/>
    </row>
    <row r="86" spans="1:13" s="267" customFormat="1" ht="15" customHeight="1">
      <c r="A86" s="50" t="s">
        <v>768</v>
      </c>
      <c r="B86" s="268" t="s">
        <v>767</v>
      </c>
      <c r="C86" s="56" t="s">
        <v>61</v>
      </c>
      <c r="D86" s="328" t="s">
        <v>572</v>
      </c>
      <c r="E86" s="276">
        <v>0</v>
      </c>
      <c r="F86" s="271">
        <v>0.18</v>
      </c>
      <c r="G86" s="272">
        <v>0.84</v>
      </c>
      <c r="H86" s="273">
        <v>0</v>
      </c>
      <c r="I86" s="271">
        <v>0.32</v>
      </c>
      <c r="J86" s="272">
        <v>1.5</v>
      </c>
      <c r="K86" s="62">
        <f t="shared" si="9"/>
        <v>78.571428571428584</v>
      </c>
      <c r="L86" s="275"/>
      <c r="M86" s="266"/>
    </row>
    <row r="87" spans="1:13" s="267" customFormat="1" ht="15" customHeight="1">
      <c r="A87" s="50" t="s">
        <v>136</v>
      </c>
      <c r="B87" s="268" t="s">
        <v>579</v>
      </c>
      <c r="C87" s="56" t="s">
        <v>61</v>
      </c>
      <c r="D87" s="328" t="s">
        <v>572</v>
      </c>
      <c r="E87" s="276">
        <v>0</v>
      </c>
      <c r="F87" s="271">
        <v>0</v>
      </c>
      <c r="G87" s="272">
        <v>0.65</v>
      </c>
      <c r="H87" s="273">
        <v>0</v>
      </c>
      <c r="I87" s="271">
        <v>0</v>
      </c>
      <c r="J87" s="272">
        <v>0.45</v>
      </c>
      <c r="K87" s="62">
        <f t="shared" si="9"/>
        <v>-30.76923076923077</v>
      </c>
      <c r="L87" s="275"/>
      <c r="M87" s="266"/>
    </row>
    <row r="88" spans="1:13" s="267" customFormat="1" ht="15" customHeight="1">
      <c r="A88" s="50" t="s">
        <v>274</v>
      </c>
      <c r="B88" s="268" t="s">
        <v>766</v>
      </c>
      <c r="C88" s="56" t="s">
        <v>61</v>
      </c>
      <c r="D88" s="328" t="s">
        <v>572</v>
      </c>
      <c r="E88" s="276">
        <v>0</v>
      </c>
      <c r="F88" s="271">
        <v>0</v>
      </c>
      <c r="G88" s="272">
        <v>0.39</v>
      </c>
      <c r="H88" s="273">
        <v>0</v>
      </c>
      <c r="I88" s="271">
        <v>0</v>
      </c>
      <c r="J88" s="272">
        <v>7.0000000000000007E-2</v>
      </c>
      <c r="K88" s="62">
        <f t="shared" si="9"/>
        <v>-82.051282051282044</v>
      </c>
      <c r="L88" s="275"/>
      <c r="M88" s="266"/>
    </row>
    <row r="89" spans="1:13" s="267" customFormat="1" ht="15" customHeight="1">
      <c r="A89" s="50" t="s">
        <v>580</v>
      </c>
      <c r="B89" s="268" t="s">
        <v>581</v>
      </c>
      <c r="C89" s="56" t="s">
        <v>61</v>
      </c>
      <c r="D89" s="328" t="s">
        <v>572</v>
      </c>
      <c r="E89" s="276">
        <v>0</v>
      </c>
      <c r="F89" s="271">
        <v>0.24</v>
      </c>
      <c r="G89" s="272">
        <v>1.4</v>
      </c>
      <c r="H89" s="273">
        <v>0</v>
      </c>
      <c r="I89" s="271">
        <v>0</v>
      </c>
      <c r="J89" s="272">
        <v>1.46</v>
      </c>
      <c r="K89" s="62">
        <f t="shared" si="9"/>
        <v>4.2857142857142927</v>
      </c>
      <c r="L89" s="275"/>
      <c r="M89" s="266"/>
    </row>
    <row r="90" spans="1:13" s="267" customFormat="1" ht="15" customHeight="1">
      <c r="A90" s="50" t="s">
        <v>4</v>
      </c>
      <c r="B90" s="268" t="s">
        <v>582</v>
      </c>
      <c r="C90" s="56" t="s">
        <v>61</v>
      </c>
      <c r="D90" s="328" t="s">
        <v>572</v>
      </c>
      <c r="E90" s="276">
        <v>0</v>
      </c>
      <c r="F90" s="271">
        <v>0.28999999999999998</v>
      </c>
      <c r="G90" s="272">
        <v>3.42</v>
      </c>
      <c r="H90" s="273">
        <v>0</v>
      </c>
      <c r="I90" s="271">
        <v>0.42</v>
      </c>
      <c r="J90" s="272">
        <v>3.66</v>
      </c>
      <c r="K90" s="62">
        <f t="shared" si="9"/>
        <v>7.0175438596491224</v>
      </c>
      <c r="L90" s="275"/>
      <c r="M90" s="266"/>
    </row>
    <row r="91" spans="1:13" s="267" customFormat="1" ht="15" customHeight="1">
      <c r="A91" s="50" t="s">
        <v>168</v>
      </c>
      <c r="B91" s="268" t="s">
        <v>583</v>
      </c>
      <c r="C91" s="56" t="s">
        <v>61</v>
      </c>
      <c r="D91" s="328" t="s">
        <v>572</v>
      </c>
      <c r="E91" s="276">
        <v>0</v>
      </c>
      <c r="F91" s="271">
        <v>0.37</v>
      </c>
      <c r="G91" s="272">
        <v>3.14</v>
      </c>
      <c r="H91" s="273">
        <v>0</v>
      </c>
      <c r="I91" s="271">
        <v>0</v>
      </c>
      <c r="J91" s="272">
        <v>2.85</v>
      </c>
      <c r="K91" s="62">
        <f t="shared" si="9"/>
        <v>-9.2356687898089156</v>
      </c>
      <c r="L91" s="275"/>
      <c r="M91" s="266"/>
    </row>
    <row r="92" spans="1:13" s="267" customFormat="1" ht="15" customHeight="1">
      <c r="A92" s="50" t="s">
        <v>6</v>
      </c>
      <c r="B92" s="268" t="s">
        <v>584</v>
      </c>
      <c r="C92" s="56" t="s">
        <v>61</v>
      </c>
      <c r="D92" s="328" t="s">
        <v>572</v>
      </c>
      <c r="E92" s="276">
        <v>0</v>
      </c>
      <c r="F92" s="271">
        <v>0</v>
      </c>
      <c r="G92" s="272">
        <v>0.49</v>
      </c>
      <c r="H92" s="273">
        <v>0</v>
      </c>
      <c r="I92" s="271">
        <v>0</v>
      </c>
      <c r="J92" s="272">
        <v>0.35</v>
      </c>
      <c r="K92" s="381">
        <f t="shared" si="9"/>
        <v>-28.571428571428569</v>
      </c>
      <c r="L92" s="275"/>
      <c r="M92" s="266"/>
    </row>
    <row r="93" spans="1:13" s="267" customFormat="1" ht="15" customHeight="1">
      <c r="A93" s="50" t="s">
        <v>175</v>
      </c>
      <c r="B93" s="268" t="s">
        <v>585</v>
      </c>
      <c r="C93" s="56" t="s">
        <v>61</v>
      </c>
      <c r="D93" s="328" t="s">
        <v>572</v>
      </c>
      <c r="E93" s="276">
        <v>0</v>
      </c>
      <c r="F93" s="271">
        <v>0.18</v>
      </c>
      <c r="G93" s="272">
        <v>17.850000000000001</v>
      </c>
      <c r="H93" s="273">
        <v>0</v>
      </c>
      <c r="I93" s="271">
        <v>0.93</v>
      </c>
      <c r="J93" s="272">
        <v>18.989999999999998</v>
      </c>
      <c r="K93" s="381">
        <f t="shared" si="9"/>
        <v>6.3865546218487168</v>
      </c>
      <c r="L93" s="275"/>
      <c r="M93" s="266"/>
    </row>
    <row r="94" spans="1:13" s="267" customFormat="1" ht="15" customHeight="1">
      <c r="A94" s="50" t="s">
        <v>317</v>
      </c>
      <c r="B94" s="268" t="s">
        <v>763</v>
      </c>
      <c r="C94" s="56" t="s">
        <v>61</v>
      </c>
      <c r="D94" s="328" t="s">
        <v>572</v>
      </c>
      <c r="E94" s="276">
        <v>0</v>
      </c>
      <c r="F94" s="271">
        <v>0</v>
      </c>
      <c r="G94" s="272">
        <v>0.63</v>
      </c>
      <c r="H94" s="273">
        <v>0</v>
      </c>
      <c r="I94" s="271">
        <v>0</v>
      </c>
      <c r="J94" s="272">
        <v>0.25</v>
      </c>
      <c r="K94" s="381">
        <f t="shared" si="9"/>
        <v>-60.317460317460323</v>
      </c>
      <c r="L94" s="275"/>
      <c r="M94" s="266"/>
    </row>
    <row r="95" spans="1:13" s="267" customFormat="1" ht="15" customHeight="1">
      <c r="A95" s="50" t="s">
        <v>321</v>
      </c>
      <c r="B95" s="268" t="s">
        <v>586</v>
      </c>
      <c r="C95" s="56" t="s">
        <v>61</v>
      </c>
      <c r="D95" s="328" t="s">
        <v>572</v>
      </c>
      <c r="E95" s="276">
        <v>0</v>
      </c>
      <c r="F95" s="271">
        <v>0.04</v>
      </c>
      <c r="G95" s="272">
        <v>0</v>
      </c>
      <c r="H95" s="273">
        <v>0</v>
      </c>
      <c r="I95" s="271">
        <v>0</v>
      </c>
      <c r="J95" s="272">
        <v>0.19</v>
      </c>
      <c r="K95" s="381" t="e">
        <f t="shared" si="9"/>
        <v>#DIV/0!</v>
      </c>
      <c r="L95" s="275"/>
      <c r="M95" s="266"/>
    </row>
    <row r="96" spans="1:13" s="267" customFormat="1" ht="15" customHeight="1">
      <c r="A96" s="50" t="s">
        <v>190</v>
      </c>
      <c r="B96" s="268" t="s">
        <v>587</v>
      </c>
      <c r="C96" s="56" t="s">
        <v>61</v>
      </c>
      <c r="D96" s="328" t="s">
        <v>572</v>
      </c>
      <c r="E96" s="276">
        <v>0</v>
      </c>
      <c r="F96" s="271">
        <v>0</v>
      </c>
      <c r="G96" s="272">
        <v>1.54</v>
      </c>
      <c r="H96" s="273">
        <v>0</v>
      </c>
      <c r="I96" s="271">
        <v>0</v>
      </c>
      <c r="J96" s="272">
        <v>0.78</v>
      </c>
      <c r="K96" s="62">
        <f t="shared" si="9"/>
        <v>-49.350649350649348</v>
      </c>
      <c r="L96" s="275"/>
      <c r="M96" s="266"/>
    </row>
    <row r="97" spans="1:13" s="267" customFormat="1" ht="15" customHeight="1">
      <c r="A97" s="50" t="s">
        <v>752</v>
      </c>
      <c r="B97" s="268" t="s">
        <v>751</v>
      </c>
      <c r="C97" s="56" t="s">
        <v>61</v>
      </c>
      <c r="D97" s="328" t="s">
        <v>572</v>
      </c>
      <c r="E97" s="276">
        <v>0</v>
      </c>
      <c r="F97" s="271">
        <v>0</v>
      </c>
      <c r="G97" s="272">
        <v>0.03</v>
      </c>
      <c r="H97" s="273">
        <v>0</v>
      </c>
      <c r="I97" s="271">
        <v>0</v>
      </c>
      <c r="J97" s="272">
        <v>0.02</v>
      </c>
      <c r="K97" s="62">
        <f t="shared" si="9"/>
        <v>-33.333333333333329</v>
      </c>
      <c r="L97" s="275"/>
      <c r="M97" s="266"/>
    </row>
    <row r="98" spans="1:13" s="267" customFormat="1" ht="15" customHeight="1">
      <c r="A98" s="50" t="s">
        <v>588</v>
      </c>
      <c r="B98" s="268" t="s">
        <v>589</v>
      </c>
      <c r="C98" s="56" t="s">
        <v>61</v>
      </c>
      <c r="D98" s="302" t="s">
        <v>572</v>
      </c>
      <c r="E98" s="276">
        <v>0</v>
      </c>
      <c r="F98" s="271">
        <v>0</v>
      </c>
      <c r="G98" s="272">
        <v>0.02</v>
      </c>
      <c r="H98" s="273">
        <v>0</v>
      </c>
      <c r="I98" s="271">
        <v>0</v>
      </c>
      <c r="J98" s="272">
        <v>0.04</v>
      </c>
      <c r="K98" s="62">
        <f t="shared" si="9"/>
        <v>100</v>
      </c>
      <c r="L98" s="275"/>
      <c r="M98" s="266"/>
    </row>
    <row r="99" spans="1:13" s="267" customFormat="1" ht="15" customHeight="1">
      <c r="A99" s="50" t="s">
        <v>364</v>
      </c>
      <c r="B99" s="268" t="s">
        <v>590</v>
      </c>
      <c r="C99" s="56" t="s">
        <v>61</v>
      </c>
      <c r="D99" s="302" t="s">
        <v>572</v>
      </c>
      <c r="E99" s="276">
        <v>0</v>
      </c>
      <c r="F99" s="271">
        <v>0</v>
      </c>
      <c r="G99" s="272">
        <v>1.0900000000000001</v>
      </c>
      <c r="H99" s="273">
        <v>0</v>
      </c>
      <c r="I99" s="271">
        <v>0</v>
      </c>
      <c r="J99" s="272">
        <v>0.55000000000000004</v>
      </c>
      <c r="K99" s="62">
        <f t="shared" si="9"/>
        <v>-49.541284403669728</v>
      </c>
      <c r="L99" s="275"/>
      <c r="M99" s="266"/>
    </row>
    <row r="100" spans="1:13" s="267" customFormat="1" ht="15" customHeight="1">
      <c r="A100" s="50" t="s">
        <v>29</v>
      </c>
      <c r="B100" s="268" t="s">
        <v>591</v>
      </c>
      <c r="C100" s="56" t="s">
        <v>61</v>
      </c>
      <c r="D100" s="302" t="s">
        <v>572</v>
      </c>
      <c r="E100" s="276">
        <v>0</v>
      </c>
      <c r="F100" s="271">
        <v>0</v>
      </c>
      <c r="G100" s="272">
        <v>1.76</v>
      </c>
      <c r="H100" s="273">
        <v>0</v>
      </c>
      <c r="I100" s="271">
        <v>0</v>
      </c>
      <c r="J100" s="272">
        <v>0.39</v>
      </c>
      <c r="K100" s="62">
        <f t="shared" si="9"/>
        <v>-77.840909090909093</v>
      </c>
      <c r="L100" s="275"/>
      <c r="M100" s="266"/>
    </row>
    <row r="101" spans="1:13" s="267" customFormat="1" ht="15" customHeight="1">
      <c r="A101" s="50" t="s">
        <v>748</v>
      </c>
      <c r="B101" s="268" t="s">
        <v>747</v>
      </c>
      <c r="C101" s="56" t="s">
        <v>61</v>
      </c>
      <c r="D101" s="302" t="s">
        <v>572</v>
      </c>
      <c r="E101" s="276">
        <v>0</v>
      </c>
      <c r="F101" s="271">
        <v>0</v>
      </c>
      <c r="G101" s="272">
        <v>0.44</v>
      </c>
      <c r="H101" s="273">
        <v>0</v>
      </c>
      <c r="I101" s="271">
        <v>0</v>
      </c>
      <c r="J101" s="272">
        <v>0.87</v>
      </c>
      <c r="K101" s="62">
        <f t="shared" si="9"/>
        <v>97.727272727272734</v>
      </c>
      <c r="L101" s="275"/>
      <c r="M101" s="266"/>
    </row>
    <row r="102" spans="1:13" s="267" customFormat="1" ht="15" customHeight="1">
      <c r="A102" s="50" t="s">
        <v>193</v>
      </c>
      <c r="B102" s="268" t="s">
        <v>592</v>
      </c>
      <c r="C102" s="56" t="s">
        <v>61</v>
      </c>
      <c r="D102" s="302" t="s">
        <v>572</v>
      </c>
      <c r="E102" s="276">
        <v>0</v>
      </c>
      <c r="F102" s="271">
        <v>0.18</v>
      </c>
      <c r="G102" s="272">
        <v>2.56</v>
      </c>
      <c r="H102" s="273">
        <v>0</v>
      </c>
      <c r="I102" s="271">
        <v>0</v>
      </c>
      <c r="J102" s="272">
        <v>1.55</v>
      </c>
      <c r="K102" s="62">
        <f t="shared" si="9"/>
        <v>-39.453125</v>
      </c>
      <c r="L102" s="275"/>
      <c r="M102" s="266"/>
    </row>
    <row r="103" spans="1:13" s="267" customFormat="1" ht="15" customHeight="1">
      <c r="A103" s="50" t="s">
        <v>593</v>
      </c>
      <c r="B103" s="268" t="s">
        <v>594</v>
      </c>
      <c r="C103" s="56" t="s">
        <v>61</v>
      </c>
      <c r="D103" s="302" t="s">
        <v>572</v>
      </c>
      <c r="E103" s="276">
        <v>0.03</v>
      </c>
      <c r="F103" s="271">
        <v>0.19</v>
      </c>
      <c r="G103" s="272">
        <v>0.86</v>
      </c>
      <c r="H103" s="273">
        <v>0.01</v>
      </c>
      <c r="I103" s="271">
        <v>0.26</v>
      </c>
      <c r="J103" s="272">
        <v>1.0900000000000001</v>
      </c>
      <c r="K103" s="62">
        <f t="shared" si="9"/>
        <v>26.744186046511629</v>
      </c>
      <c r="L103" s="275"/>
      <c r="M103" s="266"/>
    </row>
    <row r="104" spans="1:13" s="267" customFormat="1" ht="15" customHeight="1">
      <c r="A104" s="50" t="s">
        <v>328</v>
      </c>
      <c r="B104" s="268" t="s">
        <v>595</v>
      </c>
      <c r="C104" s="56" t="s">
        <v>61</v>
      </c>
      <c r="D104" s="302" t="s">
        <v>572</v>
      </c>
      <c r="E104" s="276">
        <v>0</v>
      </c>
      <c r="F104" s="271">
        <v>0</v>
      </c>
      <c r="G104" s="272">
        <v>0.72</v>
      </c>
      <c r="H104" s="273">
        <v>0</v>
      </c>
      <c r="I104" s="271">
        <v>0</v>
      </c>
      <c r="J104" s="272">
        <v>0.52</v>
      </c>
      <c r="K104" s="62">
        <f t="shared" si="9"/>
        <v>-27.777777777777768</v>
      </c>
      <c r="L104" s="275"/>
      <c r="M104" s="266"/>
    </row>
    <row r="105" spans="1:13" s="267" customFormat="1" ht="15" customHeight="1">
      <c r="A105" s="50" t="s">
        <v>596</v>
      </c>
      <c r="B105" s="268" t="s">
        <v>597</v>
      </c>
      <c r="C105" s="56" t="s">
        <v>61</v>
      </c>
      <c r="D105" s="302" t="s">
        <v>572</v>
      </c>
      <c r="E105" s="276">
        <v>0</v>
      </c>
      <c r="F105" s="271">
        <v>0.05</v>
      </c>
      <c r="G105" s="272">
        <v>0.65</v>
      </c>
      <c r="H105" s="273">
        <v>0</v>
      </c>
      <c r="I105" s="271">
        <v>0.22</v>
      </c>
      <c r="J105" s="272">
        <v>0.63</v>
      </c>
      <c r="K105" s="62">
        <f t="shared" si="9"/>
        <v>-3.0769230769230771</v>
      </c>
      <c r="L105" s="275"/>
      <c r="M105" s="266"/>
    </row>
    <row r="106" spans="1:13" s="267" customFormat="1" ht="15" customHeight="1">
      <c r="A106" s="50" t="s">
        <v>598</v>
      </c>
      <c r="B106" s="268" t="s">
        <v>599</v>
      </c>
      <c r="C106" s="56" t="s">
        <v>61</v>
      </c>
      <c r="D106" s="302" t="s">
        <v>572</v>
      </c>
      <c r="E106" s="276">
        <v>0</v>
      </c>
      <c r="F106" s="271">
        <v>0.28000000000000003</v>
      </c>
      <c r="G106" s="272">
        <v>2.11</v>
      </c>
      <c r="H106" s="273">
        <v>0</v>
      </c>
      <c r="I106" s="271">
        <v>0</v>
      </c>
      <c r="J106" s="272">
        <v>0.95</v>
      </c>
      <c r="K106" s="62">
        <f t="shared" si="9"/>
        <v>-54.976303317535546</v>
      </c>
      <c r="L106" s="275"/>
      <c r="M106" s="266"/>
    </row>
    <row r="107" spans="1:13" s="267" customFormat="1" ht="15" customHeight="1">
      <c r="A107" s="50" t="s">
        <v>377</v>
      </c>
      <c r="B107" s="268" t="s">
        <v>600</v>
      </c>
      <c r="C107" s="56" t="s">
        <v>61</v>
      </c>
      <c r="D107" s="302" t="s">
        <v>572</v>
      </c>
      <c r="E107" s="276">
        <v>0</v>
      </c>
      <c r="F107" s="271">
        <v>0</v>
      </c>
      <c r="G107" s="272">
        <v>0.65</v>
      </c>
      <c r="H107" s="273">
        <v>0</v>
      </c>
      <c r="I107" s="271">
        <v>0</v>
      </c>
      <c r="J107" s="272">
        <v>0.54</v>
      </c>
      <c r="K107" s="62">
        <f t="shared" si="9"/>
        <v>-16.92307692307692</v>
      </c>
      <c r="L107" s="275"/>
      <c r="M107" s="266"/>
    </row>
    <row r="108" spans="1:13" s="29" customFormat="1" ht="15" customHeight="1">
      <c r="A108" s="48"/>
      <c r="B108" s="46"/>
      <c r="C108" s="47"/>
      <c r="D108" s="304"/>
      <c r="E108" s="48"/>
      <c r="F108" s="45"/>
      <c r="G108" s="117"/>
      <c r="H108" s="59"/>
      <c r="I108" s="45"/>
      <c r="J108" s="117"/>
      <c r="K108" s="62"/>
      <c r="L108" s="285"/>
      <c r="M108" s="30"/>
    </row>
    <row r="109" spans="1:13" s="11" customFormat="1" ht="15" customHeight="1">
      <c r="A109" s="90" t="s">
        <v>393</v>
      </c>
      <c r="B109" s="91"/>
      <c r="C109" s="55"/>
      <c r="D109" s="301"/>
      <c r="E109" s="81">
        <f>SUM(E79:E108)</f>
        <v>0.03</v>
      </c>
      <c r="F109" s="83">
        <f>SUM(F79:F108)</f>
        <v>2.6499999999999995</v>
      </c>
      <c r="G109" s="82">
        <f t="shared" ref="G109:J109" si="10">SUM(G79:G108)</f>
        <v>65.63000000000001</v>
      </c>
      <c r="H109" s="348">
        <f t="shared" si="10"/>
        <v>0.01</v>
      </c>
      <c r="I109" s="83">
        <f t="shared" si="10"/>
        <v>4.2799999999999994</v>
      </c>
      <c r="J109" s="82">
        <f t="shared" si="10"/>
        <v>59.160000000000011</v>
      </c>
      <c r="K109" s="62">
        <f t="shared" ref="K109" si="11">((J109/G109)-1)*100</f>
        <v>-9.8582965107420364</v>
      </c>
    </row>
    <row r="110" spans="1:13" s="29" customFormat="1" ht="15" customHeight="1">
      <c r="A110" s="52"/>
      <c r="B110" s="34"/>
      <c r="C110" s="57"/>
      <c r="D110" s="303"/>
      <c r="E110" s="48"/>
      <c r="F110" s="45"/>
      <c r="G110" s="117"/>
      <c r="H110" s="59"/>
      <c r="I110" s="45"/>
      <c r="J110" s="117"/>
      <c r="K110" s="62"/>
      <c r="L110" s="285"/>
    </row>
    <row r="111" spans="1:13" s="29" customFormat="1" ht="15" customHeight="1">
      <c r="A111" s="52"/>
      <c r="B111" s="34"/>
      <c r="C111" s="57"/>
      <c r="D111" s="303"/>
      <c r="E111" s="48"/>
      <c r="F111" s="45"/>
      <c r="G111" s="117"/>
      <c r="H111" s="59"/>
      <c r="I111" s="45"/>
      <c r="J111" s="117"/>
      <c r="K111" s="62"/>
      <c r="L111" s="285"/>
    </row>
    <row r="112" spans="1:13" s="28" customFormat="1" ht="15" customHeight="1">
      <c r="A112" s="92" t="s">
        <v>386</v>
      </c>
      <c r="B112" s="93" t="s">
        <v>387</v>
      </c>
      <c r="C112" s="55" t="s">
        <v>255</v>
      </c>
      <c r="D112" s="301"/>
      <c r="E112" s="40" t="s">
        <v>255</v>
      </c>
      <c r="F112" s="116"/>
      <c r="G112" s="43" t="s">
        <v>255</v>
      </c>
      <c r="H112" s="338" t="s">
        <v>255</v>
      </c>
      <c r="I112" s="116" t="s">
        <v>255</v>
      </c>
      <c r="J112" s="43" t="s">
        <v>255</v>
      </c>
      <c r="K112" s="123"/>
    </row>
    <row r="113" spans="1:13" s="267" customFormat="1" ht="15" customHeight="1">
      <c r="A113" s="50" t="s">
        <v>87</v>
      </c>
      <c r="B113" s="268" t="s">
        <v>634</v>
      </c>
      <c r="C113" s="56" t="s">
        <v>61</v>
      </c>
      <c r="D113" s="302" t="s">
        <v>630</v>
      </c>
      <c r="E113" s="276">
        <v>0</v>
      </c>
      <c r="F113" s="271">
        <v>0</v>
      </c>
      <c r="G113" s="272">
        <v>0.64</v>
      </c>
      <c r="H113" s="273">
        <v>0</v>
      </c>
      <c r="I113" s="271">
        <v>0</v>
      </c>
      <c r="J113" s="272">
        <v>0.13</v>
      </c>
      <c r="K113" s="62">
        <f t="shared" ref="K113:K144" si="12">((J113/G113)-1)*100</f>
        <v>-79.6875</v>
      </c>
      <c r="L113" s="275"/>
      <c r="M113" s="266"/>
    </row>
    <row r="114" spans="1:13" s="267" customFormat="1" ht="15" customHeight="1">
      <c r="A114" s="50" t="s">
        <v>633</v>
      </c>
      <c r="B114" s="268" t="s">
        <v>632</v>
      </c>
      <c r="C114" s="56" t="s">
        <v>61</v>
      </c>
      <c r="D114" s="302" t="s">
        <v>630</v>
      </c>
      <c r="E114" s="276">
        <v>0</v>
      </c>
      <c r="F114" s="271">
        <v>0</v>
      </c>
      <c r="G114" s="272">
        <v>0.16</v>
      </c>
      <c r="H114" s="273">
        <v>0</v>
      </c>
      <c r="I114" s="271">
        <v>0</v>
      </c>
      <c r="J114" s="272">
        <v>0.17</v>
      </c>
      <c r="K114" s="62">
        <f t="shared" si="12"/>
        <v>6.25</v>
      </c>
      <c r="L114" s="275"/>
      <c r="M114" s="266"/>
    </row>
    <row r="115" spans="1:13" s="267" customFormat="1" ht="15" customHeight="1">
      <c r="A115" s="50" t="s">
        <v>318</v>
      </c>
      <c r="B115" s="268" t="s">
        <v>761</v>
      </c>
      <c r="C115" s="56" t="s">
        <v>61</v>
      </c>
      <c r="D115" s="302" t="s">
        <v>630</v>
      </c>
      <c r="E115" s="276">
        <v>0</v>
      </c>
      <c r="F115" s="271">
        <v>0</v>
      </c>
      <c r="G115" s="272">
        <v>0.53</v>
      </c>
      <c r="H115" s="273">
        <v>0</v>
      </c>
      <c r="I115" s="271">
        <v>0</v>
      </c>
      <c r="J115" s="272">
        <v>0.72</v>
      </c>
      <c r="K115" s="62">
        <f t="shared" si="12"/>
        <v>35.849056603773576</v>
      </c>
      <c r="L115" s="275"/>
      <c r="M115" s="266"/>
    </row>
    <row r="116" spans="1:13" s="267" customFormat="1" ht="15" customHeight="1">
      <c r="A116" s="50" t="s">
        <v>631</v>
      </c>
      <c r="B116" s="389" t="s">
        <v>1424</v>
      </c>
      <c r="C116" s="56" t="s">
        <v>61</v>
      </c>
      <c r="D116" s="302" t="s">
        <v>630</v>
      </c>
      <c r="E116" s="276">
        <v>0</v>
      </c>
      <c r="F116" s="271">
        <v>0</v>
      </c>
      <c r="G116" s="272">
        <v>0.28000000000000003</v>
      </c>
      <c r="H116" s="273">
        <v>0</v>
      </c>
      <c r="I116" s="271">
        <v>0</v>
      </c>
      <c r="J116" s="272">
        <v>0.36</v>
      </c>
      <c r="K116" s="62">
        <f t="shared" si="12"/>
        <v>28.571428571428559</v>
      </c>
      <c r="L116" s="275"/>
      <c r="M116" s="266"/>
    </row>
    <row r="117" spans="1:13" s="267" customFormat="1" ht="15" customHeight="1">
      <c r="A117" s="50" t="s">
        <v>774</v>
      </c>
      <c r="B117" s="389" t="s">
        <v>773</v>
      </c>
      <c r="C117" s="56" t="s">
        <v>61</v>
      </c>
      <c r="D117" s="328" t="s">
        <v>1413</v>
      </c>
      <c r="E117" s="276">
        <v>0</v>
      </c>
      <c r="F117" s="271">
        <v>0</v>
      </c>
      <c r="G117" s="272">
        <v>0.09</v>
      </c>
      <c r="H117" s="273">
        <v>0</v>
      </c>
      <c r="I117" s="271">
        <v>0</v>
      </c>
      <c r="J117" s="272">
        <v>0.23</v>
      </c>
      <c r="K117" s="62">
        <f t="shared" si="12"/>
        <v>155.55555555555557</v>
      </c>
      <c r="L117" s="275"/>
      <c r="M117" s="266"/>
    </row>
    <row r="118" spans="1:13" s="267" customFormat="1" ht="15" customHeight="1">
      <c r="A118" s="50" t="s">
        <v>629</v>
      </c>
      <c r="B118" s="389" t="s">
        <v>628</v>
      </c>
      <c r="C118" s="56" t="s">
        <v>61</v>
      </c>
      <c r="D118" s="302" t="s">
        <v>601</v>
      </c>
      <c r="E118" s="276">
        <v>0</v>
      </c>
      <c r="F118" s="271">
        <v>0</v>
      </c>
      <c r="G118" s="272">
        <v>0.28000000000000003</v>
      </c>
      <c r="H118" s="273">
        <v>0</v>
      </c>
      <c r="I118" s="271">
        <v>0</v>
      </c>
      <c r="J118" s="272">
        <v>0.48</v>
      </c>
      <c r="K118" s="62">
        <f t="shared" si="12"/>
        <v>71.428571428571402</v>
      </c>
      <c r="L118" s="275"/>
      <c r="M118" s="266"/>
    </row>
    <row r="119" spans="1:13" s="267" customFormat="1" ht="15" customHeight="1">
      <c r="A119" s="50" t="s">
        <v>72</v>
      </c>
      <c r="B119" s="389" t="s">
        <v>627</v>
      </c>
      <c r="C119" s="56" t="s">
        <v>61</v>
      </c>
      <c r="D119" s="302" t="s">
        <v>601</v>
      </c>
      <c r="E119" s="276">
        <v>0</v>
      </c>
      <c r="F119" s="271">
        <v>0.41</v>
      </c>
      <c r="G119" s="272">
        <v>3.35</v>
      </c>
      <c r="H119" s="273">
        <v>0</v>
      </c>
      <c r="I119" s="271">
        <v>0</v>
      </c>
      <c r="J119" s="272">
        <v>2.5099999999999998</v>
      </c>
      <c r="K119" s="62">
        <f t="shared" si="12"/>
        <v>-25.074626865671647</v>
      </c>
      <c r="L119" s="275"/>
      <c r="M119" s="266"/>
    </row>
    <row r="120" spans="1:13" s="267" customFormat="1" ht="15" customHeight="1">
      <c r="A120" s="50" t="s">
        <v>76</v>
      </c>
      <c r="B120" s="389" t="s">
        <v>626</v>
      </c>
      <c r="C120" s="56" t="s">
        <v>61</v>
      </c>
      <c r="D120" s="302" t="s">
        <v>601</v>
      </c>
      <c r="E120" s="276">
        <v>0</v>
      </c>
      <c r="F120" s="271">
        <v>0</v>
      </c>
      <c r="G120" s="272">
        <v>0.66</v>
      </c>
      <c r="H120" s="273">
        <v>0</v>
      </c>
      <c r="I120" s="271">
        <v>0</v>
      </c>
      <c r="J120" s="272">
        <v>0.97</v>
      </c>
      <c r="K120" s="62">
        <f t="shared" si="12"/>
        <v>46.969696969696948</v>
      </c>
      <c r="L120" s="275"/>
      <c r="M120" s="266"/>
    </row>
    <row r="121" spans="1:13" s="267" customFormat="1" ht="15" customHeight="1">
      <c r="A121" s="50" t="s">
        <v>86</v>
      </c>
      <c r="B121" s="389" t="s">
        <v>625</v>
      </c>
      <c r="C121" s="56" t="s">
        <v>61</v>
      </c>
      <c r="D121" s="302" t="s">
        <v>601</v>
      </c>
      <c r="E121" s="276">
        <v>0</v>
      </c>
      <c r="F121" s="271">
        <v>2.34</v>
      </c>
      <c r="G121" s="272">
        <v>26.4</v>
      </c>
      <c r="H121" s="273">
        <v>0.03</v>
      </c>
      <c r="I121" s="271">
        <v>2.88</v>
      </c>
      <c r="J121" s="272">
        <v>22.45</v>
      </c>
      <c r="K121" s="62">
        <f t="shared" si="12"/>
        <v>-14.962121212121215</v>
      </c>
      <c r="L121" s="275"/>
      <c r="M121" s="266"/>
    </row>
    <row r="122" spans="1:13" s="267" customFormat="1" ht="15" customHeight="1">
      <c r="A122" s="50" t="s">
        <v>624</v>
      </c>
      <c r="B122" s="389" t="s">
        <v>623</v>
      </c>
      <c r="C122" s="56" t="s">
        <v>61</v>
      </c>
      <c r="D122" s="302" t="s">
        <v>601</v>
      </c>
      <c r="E122" s="276">
        <v>0</v>
      </c>
      <c r="F122" s="271">
        <v>0</v>
      </c>
      <c r="G122" s="272">
        <v>0.72</v>
      </c>
      <c r="H122" s="273">
        <v>0</v>
      </c>
      <c r="I122" s="271">
        <v>0.39</v>
      </c>
      <c r="J122" s="272">
        <v>0.8</v>
      </c>
      <c r="K122" s="62">
        <f t="shared" si="12"/>
        <v>11.111111111111116</v>
      </c>
      <c r="L122" s="275"/>
      <c r="M122" s="266"/>
    </row>
    <row r="123" spans="1:13" s="267" customFormat="1" ht="15" customHeight="1">
      <c r="A123" s="50" t="s">
        <v>97</v>
      </c>
      <c r="B123" s="389" t="s">
        <v>622</v>
      </c>
      <c r="C123" s="56" t="s">
        <v>61</v>
      </c>
      <c r="D123" s="302" t="s">
        <v>601</v>
      </c>
      <c r="E123" s="276">
        <v>0</v>
      </c>
      <c r="F123" s="271">
        <v>0</v>
      </c>
      <c r="G123" s="272">
        <v>5.7</v>
      </c>
      <c r="H123" s="273">
        <v>0</v>
      </c>
      <c r="I123" s="271">
        <v>0</v>
      </c>
      <c r="J123" s="272">
        <v>1.84</v>
      </c>
      <c r="K123" s="62">
        <f t="shared" si="12"/>
        <v>-67.719298245614041</v>
      </c>
      <c r="L123" s="275"/>
      <c r="M123" s="266"/>
    </row>
    <row r="124" spans="1:13" s="267" customFormat="1" ht="15" customHeight="1">
      <c r="A124" s="50" t="s">
        <v>139</v>
      </c>
      <c r="B124" s="389" t="s">
        <v>621</v>
      </c>
      <c r="C124" s="56" t="s">
        <v>61</v>
      </c>
      <c r="D124" s="302" t="s">
        <v>601</v>
      </c>
      <c r="E124" s="276">
        <v>0</v>
      </c>
      <c r="F124" s="271">
        <v>0.24</v>
      </c>
      <c r="G124" s="272">
        <v>11.09</v>
      </c>
      <c r="H124" s="273">
        <v>0</v>
      </c>
      <c r="I124" s="271">
        <v>0.52</v>
      </c>
      <c r="J124" s="272">
        <v>6.87</v>
      </c>
      <c r="K124" s="62">
        <f t="shared" si="12"/>
        <v>-38.052299368800725</v>
      </c>
      <c r="L124" s="275"/>
      <c r="M124" s="266"/>
    </row>
    <row r="125" spans="1:13" s="267" customFormat="1" ht="15" customHeight="1">
      <c r="A125" s="50" t="s">
        <v>162</v>
      </c>
      <c r="B125" s="389" t="s">
        <v>620</v>
      </c>
      <c r="C125" s="56" t="s">
        <v>61</v>
      </c>
      <c r="D125" s="302" t="s">
        <v>601</v>
      </c>
      <c r="E125" s="276">
        <v>0</v>
      </c>
      <c r="F125" s="271">
        <v>1.02</v>
      </c>
      <c r="G125" s="272">
        <v>3.49</v>
      </c>
      <c r="H125" s="273">
        <v>0</v>
      </c>
      <c r="I125" s="271">
        <v>0.25</v>
      </c>
      <c r="J125" s="272">
        <v>5.14</v>
      </c>
      <c r="K125" s="62">
        <f t="shared" si="12"/>
        <v>47.277936962750687</v>
      </c>
      <c r="L125" s="275"/>
      <c r="M125" s="266"/>
    </row>
    <row r="126" spans="1:13" s="267" customFormat="1" ht="15" customHeight="1">
      <c r="A126" s="50" t="s">
        <v>765</v>
      </c>
      <c r="B126" s="389" t="s">
        <v>764</v>
      </c>
      <c r="C126" s="56" t="s">
        <v>61</v>
      </c>
      <c r="D126" s="302" t="s">
        <v>601</v>
      </c>
      <c r="E126" s="276">
        <v>0</v>
      </c>
      <c r="F126" s="271">
        <v>0</v>
      </c>
      <c r="G126" s="272">
        <v>0.12</v>
      </c>
      <c r="H126" s="273">
        <v>0</v>
      </c>
      <c r="I126" s="271">
        <v>0</v>
      </c>
      <c r="J126" s="272">
        <v>0.16</v>
      </c>
      <c r="K126" s="62">
        <f t="shared" si="12"/>
        <v>33.33333333333335</v>
      </c>
      <c r="L126" s="275"/>
      <c r="M126" s="266"/>
    </row>
    <row r="127" spans="1:13" s="267" customFormat="1" ht="15" customHeight="1">
      <c r="A127" s="50" t="s">
        <v>619</v>
      </c>
      <c r="B127" s="389" t="s">
        <v>618</v>
      </c>
      <c r="C127" s="56" t="s">
        <v>61</v>
      </c>
      <c r="D127" s="302" t="s">
        <v>601</v>
      </c>
      <c r="E127" s="276">
        <v>0</v>
      </c>
      <c r="F127" s="271">
        <v>0.17</v>
      </c>
      <c r="G127" s="272">
        <v>0.66</v>
      </c>
      <c r="H127" s="273">
        <v>0</v>
      </c>
      <c r="I127" s="271">
        <v>7.0000000000000007E-2</v>
      </c>
      <c r="J127" s="272">
        <v>0.66</v>
      </c>
      <c r="K127" s="62">
        <f t="shared" si="12"/>
        <v>0</v>
      </c>
      <c r="L127" s="275"/>
      <c r="M127" s="266"/>
    </row>
    <row r="128" spans="1:13" s="267" customFormat="1" ht="15" customHeight="1">
      <c r="A128" s="50" t="s">
        <v>358</v>
      </c>
      <c r="B128" s="389" t="s">
        <v>617</v>
      </c>
      <c r="C128" s="56" t="s">
        <v>61</v>
      </c>
      <c r="D128" s="302" t="s">
        <v>601</v>
      </c>
      <c r="E128" s="276">
        <v>0</v>
      </c>
      <c r="F128" s="271">
        <v>0</v>
      </c>
      <c r="G128" s="272">
        <v>0.76</v>
      </c>
      <c r="H128" s="273">
        <v>0</v>
      </c>
      <c r="I128" s="271">
        <v>0</v>
      </c>
      <c r="J128" s="272">
        <v>0.57999999999999996</v>
      </c>
      <c r="K128" s="62">
        <f t="shared" si="12"/>
        <v>-23.684210526315795</v>
      </c>
      <c r="L128" s="275"/>
      <c r="M128" s="266"/>
    </row>
    <row r="129" spans="1:13" s="267" customFormat="1" ht="15" customHeight="1">
      <c r="A129" s="50" t="s">
        <v>314</v>
      </c>
      <c r="B129" s="389" t="s">
        <v>616</v>
      </c>
      <c r="C129" s="56" t="s">
        <v>61</v>
      </c>
      <c r="D129" s="302" t="s">
        <v>601</v>
      </c>
      <c r="E129" s="276">
        <v>0</v>
      </c>
      <c r="F129" s="271">
        <v>2.25</v>
      </c>
      <c r="G129" s="272">
        <v>4.66</v>
      </c>
      <c r="H129" s="273">
        <v>0</v>
      </c>
      <c r="I129" s="271">
        <v>0.66</v>
      </c>
      <c r="J129" s="272">
        <v>5.5</v>
      </c>
      <c r="K129" s="62">
        <f t="shared" si="12"/>
        <v>18.025751072961359</v>
      </c>
      <c r="L129" s="275"/>
      <c r="M129" s="266"/>
    </row>
    <row r="130" spans="1:13" s="267" customFormat="1" ht="15" customHeight="1">
      <c r="A130" s="50" t="s">
        <v>359</v>
      </c>
      <c r="B130" s="389" t="s">
        <v>615</v>
      </c>
      <c r="C130" s="56" t="s">
        <v>61</v>
      </c>
      <c r="D130" s="302" t="s">
        <v>601</v>
      </c>
      <c r="E130" s="276">
        <v>0</v>
      </c>
      <c r="F130" s="271">
        <v>0.09</v>
      </c>
      <c r="G130" s="272">
        <v>2.4300000000000002</v>
      </c>
      <c r="H130" s="273">
        <v>0</v>
      </c>
      <c r="I130" s="271">
        <v>0.06</v>
      </c>
      <c r="J130" s="272">
        <v>1.82</v>
      </c>
      <c r="K130" s="62">
        <f t="shared" si="12"/>
        <v>-25.10288065843622</v>
      </c>
      <c r="L130" s="275"/>
      <c r="M130" s="266"/>
    </row>
    <row r="131" spans="1:13" s="267" customFormat="1" ht="15" customHeight="1">
      <c r="A131" s="50" t="s">
        <v>12</v>
      </c>
      <c r="B131" s="389" t="s">
        <v>614</v>
      </c>
      <c r="C131" s="56" t="s">
        <v>61</v>
      </c>
      <c r="D131" s="302" t="s">
        <v>601</v>
      </c>
      <c r="E131" s="276">
        <v>0</v>
      </c>
      <c r="F131" s="271">
        <v>0.14000000000000001</v>
      </c>
      <c r="G131" s="272">
        <v>0.61</v>
      </c>
      <c r="H131" s="273">
        <v>0</v>
      </c>
      <c r="I131" s="271">
        <v>0</v>
      </c>
      <c r="J131" s="272">
        <v>1.05</v>
      </c>
      <c r="K131" s="62">
        <f t="shared" si="12"/>
        <v>72.131147540983619</v>
      </c>
      <c r="L131" s="275"/>
      <c r="M131" s="266"/>
    </row>
    <row r="132" spans="1:13" s="267" customFormat="1" ht="15" customHeight="1">
      <c r="A132" s="50" t="s">
        <v>319</v>
      </c>
      <c r="B132" s="389" t="s">
        <v>760</v>
      </c>
      <c r="C132" s="56" t="s">
        <v>61</v>
      </c>
      <c r="D132" s="302" t="s">
        <v>601</v>
      </c>
      <c r="E132" s="276">
        <v>0</v>
      </c>
      <c r="F132" s="271">
        <v>0</v>
      </c>
      <c r="G132" s="272">
        <v>0.56000000000000005</v>
      </c>
      <c r="H132" s="273">
        <v>0</v>
      </c>
      <c r="I132" s="271">
        <v>0</v>
      </c>
      <c r="J132" s="272">
        <v>0.41</v>
      </c>
      <c r="K132" s="62">
        <f t="shared" si="12"/>
        <v>-26.785714285714302</v>
      </c>
      <c r="L132" s="275"/>
      <c r="M132" s="266"/>
    </row>
    <row r="133" spans="1:13" s="267" customFormat="1" ht="15" customHeight="1">
      <c r="A133" s="50" t="s">
        <v>16</v>
      </c>
      <c r="B133" s="389" t="s">
        <v>1425</v>
      </c>
      <c r="C133" s="56" t="s">
        <v>61</v>
      </c>
      <c r="D133" s="302" t="s">
        <v>601</v>
      </c>
      <c r="E133" s="276">
        <v>0</v>
      </c>
      <c r="F133" s="271">
        <v>0</v>
      </c>
      <c r="G133" s="272">
        <v>0.61</v>
      </c>
      <c r="H133" s="273">
        <v>0</v>
      </c>
      <c r="I133" s="271">
        <v>0</v>
      </c>
      <c r="J133" s="272">
        <v>0.66</v>
      </c>
      <c r="K133" s="62">
        <f t="shared" si="12"/>
        <v>8.196721311475418</v>
      </c>
      <c r="L133" s="275"/>
      <c r="M133" s="266"/>
    </row>
    <row r="134" spans="1:13" s="267" customFormat="1" ht="15" customHeight="1">
      <c r="A134" s="50" t="s">
        <v>613</v>
      </c>
      <c r="B134" s="389" t="s">
        <v>612</v>
      </c>
      <c r="C134" s="56" t="s">
        <v>61</v>
      </c>
      <c r="D134" s="302" t="s">
        <v>601</v>
      </c>
      <c r="E134" s="276">
        <v>0</v>
      </c>
      <c r="F134" s="271">
        <v>0</v>
      </c>
      <c r="G134" s="272">
        <v>1.0900000000000001</v>
      </c>
      <c r="H134" s="273">
        <v>0</v>
      </c>
      <c r="I134" s="271">
        <v>0</v>
      </c>
      <c r="J134" s="272">
        <v>8.68</v>
      </c>
      <c r="K134" s="62">
        <f t="shared" si="12"/>
        <v>696.33027522935777</v>
      </c>
      <c r="L134" s="275"/>
      <c r="M134" s="266"/>
    </row>
    <row r="135" spans="1:13" s="267" customFormat="1" ht="15" customHeight="1">
      <c r="A135" s="50" t="s">
        <v>327</v>
      </c>
      <c r="B135" s="389" t="s">
        <v>611</v>
      </c>
      <c r="C135" s="56" t="s">
        <v>61</v>
      </c>
      <c r="D135" s="302" t="s">
        <v>601</v>
      </c>
      <c r="E135" s="276">
        <v>0</v>
      </c>
      <c r="F135" s="271">
        <v>0</v>
      </c>
      <c r="G135" s="272">
        <v>0.45</v>
      </c>
      <c r="H135" s="273">
        <v>0</v>
      </c>
      <c r="I135" s="271">
        <v>0</v>
      </c>
      <c r="J135" s="272">
        <v>0.49</v>
      </c>
      <c r="K135" s="62">
        <f t="shared" si="12"/>
        <v>8.8888888888888786</v>
      </c>
      <c r="L135" s="275"/>
      <c r="M135" s="266"/>
    </row>
    <row r="136" spans="1:13" s="267" customFormat="1" ht="15" customHeight="1">
      <c r="A136" s="50" t="s">
        <v>371</v>
      </c>
      <c r="B136" s="268" t="s">
        <v>610</v>
      </c>
      <c r="C136" s="56" t="s">
        <v>61</v>
      </c>
      <c r="D136" s="302" t="s">
        <v>601</v>
      </c>
      <c r="E136" s="276">
        <v>0</v>
      </c>
      <c r="F136" s="271">
        <v>0</v>
      </c>
      <c r="G136" s="272">
        <v>0.45</v>
      </c>
      <c r="H136" s="273">
        <v>0</v>
      </c>
      <c r="I136" s="271">
        <v>0</v>
      </c>
      <c r="J136" s="272">
        <v>0.15</v>
      </c>
      <c r="K136" s="62">
        <f t="shared" si="12"/>
        <v>-66.666666666666671</v>
      </c>
      <c r="L136" s="275"/>
      <c r="M136" s="266"/>
    </row>
    <row r="137" spans="1:13" s="267" customFormat="1" ht="15" customHeight="1">
      <c r="A137" s="50" t="s">
        <v>609</v>
      </c>
      <c r="B137" s="268" t="s">
        <v>608</v>
      </c>
      <c r="C137" s="56" t="s">
        <v>61</v>
      </c>
      <c r="D137" s="302" t="s">
        <v>601</v>
      </c>
      <c r="E137" s="276">
        <v>0</v>
      </c>
      <c r="F137" s="271">
        <v>0.42</v>
      </c>
      <c r="G137" s="272">
        <v>0.86</v>
      </c>
      <c r="H137" s="273">
        <v>0.02</v>
      </c>
      <c r="I137" s="271">
        <v>0</v>
      </c>
      <c r="J137" s="272">
        <v>1.63</v>
      </c>
      <c r="K137" s="62">
        <f t="shared" si="12"/>
        <v>89.53488372093021</v>
      </c>
      <c r="L137" s="275"/>
      <c r="M137" s="266"/>
    </row>
    <row r="138" spans="1:13" s="267" customFormat="1" ht="15" customHeight="1">
      <c r="A138" s="50" t="s">
        <v>607</v>
      </c>
      <c r="B138" s="268" t="s">
        <v>606</v>
      </c>
      <c r="C138" s="56" t="s">
        <v>61</v>
      </c>
      <c r="D138" s="302" t="s">
        <v>601</v>
      </c>
      <c r="E138" s="276">
        <v>0</v>
      </c>
      <c r="F138" s="271">
        <v>0.12</v>
      </c>
      <c r="G138" s="272">
        <v>4.4400000000000004</v>
      </c>
      <c r="H138" s="273">
        <v>0</v>
      </c>
      <c r="I138" s="271">
        <v>0</v>
      </c>
      <c r="J138" s="272">
        <v>1.98</v>
      </c>
      <c r="K138" s="62">
        <f t="shared" si="12"/>
        <v>-55.405405405405418</v>
      </c>
      <c r="L138" s="275"/>
      <c r="M138" s="266"/>
    </row>
    <row r="139" spans="1:13" s="267" customFormat="1" ht="15" customHeight="1">
      <c r="A139" s="50" t="s">
        <v>745</v>
      </c>
      <c r="B139" s="268" t="s">
        <v>744</v>
      </c>
      <c r="C139" s="56" t="s">
        <v>61</v>
      </c>
      <c r="D139" s="302" t="s">
        <v>601</v>
      </c>
      <c r="E139" s="276">
        <v>0</v>
      </c>
      <c r="F139" s="271">
        <v>0</v>
      </c>
      <c r="G139" s="272">
        <v>0</v>
      </c>
      <c r="H139" s="273">
        <v>0</v>
      </c>
      <c r="I139" s="271">
        <v>0.41</v>
      </c>
      <c r="J139" s="272">
        <v>0.48</v>
      </c>
      <c r="K139" s="62" t="e">
        <f t="shared" si="12"/>
        <v>#DIV/0!</v>
      </c>
      <c r="L139" s="275"/>
      <c r="M139" s="266"/>
    </row>
    <row r="140" spans="1:13" s="267" customFormat="1" ht="15" customHeight="1">
      <c r="A140" s="50" t="s">
        <v>233</v>
      </c>
      <c r="B140" s="268" t="s">
        <v>605</v>
      </c>
      <c r="C140" s="56" t="s">
        <v>61</v>
      </c>
      <c r="D140" s="302" t="s">
        <v>601</v>
      </c>
      <c r="E140" s="276">
        <v>0.01</v>
      </c>
      <c r="F140" s="271">
        <v>2.81</v>
      </c>
      <c r="G140" s="272">
        <v>64.31</v>
      </c>
      <c r="H140" s="273">
        <v>0.12</v>
      </c>
      <c r="I140" s="271">
        <v>5.77</v>
      </c>
      <c r="J140" s="272">
        <v>62.18</v>
      </c>
      <c r="K140" s="62">
        <f t="shared" si="12"/>
        <v>-3.3120821023169045</v>
      </c>
      <c r="L140" s="275"/>
      <c r="M140" s="266"/>
    </row>
    <row r="141" spans="1:13" s="28" customFormat="1" ht="15" customHeight="1">
      <c r="A141" s="456" t="s">
        <v>282</v>
      </c>
      <c r="B141" s="448" t="s">
        <v>250</v>
      </c>
      <c r="C141" s="450" t="s">
        <v>283</v>
      </c>
      <c r="D141" s="452" t="s">
        <v>284</v>
      </c>
      <c r="E141" s="460" t="s">
        <v>510</v>
      </c>
      <c r="F141" s="461"/>
      <c r="G141" s="462"/>
      <c r="H141" s="460" t="s">
        <v>1410</v>
      </c>
      <c r="I141" s="461"/>
      <c r="J141" s="462"/>
      <c r="K141" s="121" t="s">
        <v>249</v>
      </c>
    </row>
    <row r="142" spans="1:13" s="28" customFormat="1">
      <c r="A142" s="457"/>
      <c r="B142" s="449"/>
      <c r="C142" s="451"/>
      <c r="D142" s="453"/>
      <c r="E142" s="111" t="s">
        <v>251</v>
      </c>
      <c r="F142" s="112" t="s">
        <v>252</v>
      </c>
      <c r="G142" s="115" t="s">
        <v>253</v>
      </c>
      <c r="H142" s="114" t="s">
        <v>251</v>
      </c>
      <c r="I142" s="113" t="s">
        <v>252</v>
      </c>
      <c r="J142" s="293" t="s">
        <v>253</v>
      </c>
      <c r="K142" s="122" t="s">
        <v>254</v>
      </c>
    </row>
    <row r="143" spans="1:13" s="267" customFormat="1" ht="15" customHeight="1">
      <c r="A143" s="50" t="s">
        <v>375</v>
      </c>
      <c r="B143" s="268" t="s">
        <v>604</v>
      </c>
      <c r="C143" s="56" t="s">
        <v>61</v>
      </c>
      <c r="D143" s="302" t="s">
        <v>601</v>
      </c>
      <c r="E143" s="276">
        <v>0</v>
      </c>
      <c r="F143" s="271">
        <v>0</v>
      </c>
      <c r="G143" s="272">
        <v>0.28999999999999998</v>
      </c>
      <c r="H143" s="273">
        <v>0</v>
      </c>
      <c r="I143" s="271">
        <v>0</v>
      </c>
      <c r="J143" s="272">
        <v>0.4</v>
      </c>
      <c r="K143" s="62">
        <f t="shared" si="12"/>
        <v>37.931034482758633</v>
      </c>
      <c r="L143" s="275"/>
      <c r="M143" s="266"/>
    </row>
    <row r="144" spans="1:13" s="267" customFormat="1" ht="15" customHeight="1">
      <c r="A144" s="50" t="s">
        <v>603</v>
      </c>
      <c r="B144" s="268" t="s">
        <v>602</v>
      </c>
      <c r="C144" s="56" t="s">
        <v>61</v>
      </c>
      <c r="D144" s="302" t="s">
        <v>601</v>
      </c>
      <c r="E144" s="276">
        <v>0</v>
      </c>
      <c r="F144" s="271">
        <v>0.1</v>
      </c>
      <c r="G144" s="272">
        <v>0.71</v>
      </c>
      <c r="H144" s="273">
        <v>0</v>
      </c>
      <c r="I144" s="271">
        <v>0.16</v>
      </c>
      <c r="J144" s="272">
        <v>1.06</v>
      </c>
      <c r="K144" s="62">
        <f t="shared" si="12"/>
        <v>49.295774647887349</v>
      </c>
      <c r="L144" s="275"/>
      <c r="M144" s="266"/>
    </row>
    <row r="145" spans="1:13" s="29" customFormat="1" ht="15" customHeight="1">
      <c r="A145" s="48"/>
      <c r="B145" s="46"/>
      <c r="C145" s="47"/>
      <c r="D145" s="304"/>
      <c r="E145" s="48"/>
      <c r="F145" s="45"/>
      <c r="G145" s="117"/>
      <c r="H145" s="59"/>
      <c r="I145" s="45"/>
      <c r="J145" s="117"/>
      <c r="K145" s="62"/>
    </row>
    <row r="146" spans="1:13" s="11" customFormat="1" ht="15" customHeight="1">
      <c r="A146" s="467" t="s">
        <v>394</v>
      </c>
      <c r="B146" s="468"/>
      <c r="C146" s="55"/>
      <c r="D146" s="305"/>
      <c r="E146" s="81">
        <f t="shared" ref="E146:J146" si="13">SUM(E113:E145)</f>
        <v>0.01</v>
      </c>
      <c r="F146" s="83">
        <f t="shared" si="13"/>
        <v>10.11</v>
      </c>
      <c r="G146" s="82">
        <f t="shared" si="13"/>
        <v>136.4</v>
      </c>
      <c r="H146" s="348">
        <f t="shared" si="13"/>
        <v>0.16999999999999998</v>
      </c>
      <c r="I146" s="83">
        <f t="shared" si="13"/>
        <v>11.17</v>
      </c>
      <c r="J146" s="83">
        <f t="shared" si="13"/>
        <v>130.56</v>
      </c>
      <c r="K146" s="62">
        <f t="shared" ref="K146" si="14">((J146/G146)-1)*100</f>
        <v>-4.2815249266862203</v>
      </c>
    </row>
    <row r="147" spans="1:13" s="29" customFormat="1" ht="15" customHeight="1">
      <c r="A147" s="52"/>
      <c r="B147" s="34"/>
      <c r="C147" s="57"/>
      <c r="D147" s="303"/>
      <c r="E147" s="48"/>
      <c r="F147" s="45"/>
      <c r="G147" s="117"/>
      <c r="H147" s="59"/>
      <c r="I147" s="45"/>
      <c r="J147" s="117"/>
      <c r="K147" s="62"/>
      <c r="L147" s="285"/>
    </row>
    <row r="148" spans="1:13" s="29" customFormat="1" ht="15" customHeight="1">
      <c r="A148" s="52"/>
      <c r="B148" s="34"/>
      <c r="C148" s="57"/>
      <c r="D148" s="303"/>
      <c r="E148" s="48"/>
      <c r="F148" s="45"/>
      <c r="G148" s="117"/>
      <c r="H148" s="59"/>
      <c r="I148" s="45"/>
      <c r="J148" s="117"/>
      <c r="K148" s="62"/>
      <c r="L148" s="285"/>
    </row>
    <row r="149" spans="1:13" s="28" customFormat="1" ht="15" customHeight="1">
      <c r="A149" s="341" t="s">
        <v>410</v>
      </c>
      <c r="B149" s="342" t="s">
        <v>411</v>
      </c>
      <c r="C149" s="55" t="s">
        <v>255</v>
      </c>
      <c r="D149" s="301"/>
      <c r="E149" s="40" t="s">
        <v>255</v>
      </c>
      <c r="F149" s="116"/>
      <c r="G149" s="43" t="s">
        <v>255</v>
      </c>
      <c r="H149" s="338" t="s">
        <v>255</v>
      </c>
      <c r="I149" s="116" t="s">
        <v>255</v>
      </c>
      <c r="J149" s="43" t="s">
        <v>255</v>
      </c>
      <c r="K149" s="123"/>
    </row>
    <row r="150" spans="1:13" s="267" customFormat="1" ht="15" customHeight="1">
      <c r="A150" s="50" t="s">
        <v>677</v>
      </c>
      <c r="B150" s="268" t="s">
        <v>676</v>
      </c>
      <c r="C150" s="56" t="s">
        <v>61</v>
      </c>
      <c r="D150" s="302" t="s">
        <v>635</v>
      </c>
      <c r="E150" s="276">
        <v>0</v>
      </c>
      <c r="F150" s="271">
        <v>0</v>
      </c>
      <c r="G150" s="272">
        <v>0.76</v>
      </c>
      <c r="H150" s="273">
        <v>0</v>
      </c>
      <c r="I150" s="271">
        <v>0</v>
      </c>
      <c r="J150" s="272">
        <v>0.73</v>
      </c>
      <c r="K150" s="62">
        <f t="shared" ref="K150:K185" si="15">((J150/G150)-1)*100</f>
        <v>-3.9473684210526327</v>
      </c>
      <c r="L150" s="275"/>
      <c r="M150" s="266"/>
    </row>
    <row r="151" spans="1:13" s="267" customFormat="1" ht="15" customHeight="1">
      <c r="A151" s="50" t="s">
        <v>675</v>
      </c>
      <c r="B151" s="268" t="s">
        <v>674</v>
      </c>
      <c r="C151" s="56" t="s">
        <v>61</v>
      </c>
      <c r="D151" s="302" t="s">
        <v>635</v>
      </c>
      <c r="E151" s="276">
        <v>0</v>
      </c>
      <c r="F151" s="271">
        <v>0.2</v>
      </c>
      <c r="G151" s="272">
        <v>1.23</v>
      </c>
      <c r="H151" s="273">
        <v>0</v>
      </c>
      <c r="I151" s="271">
        <v>0.28999999999999998</v>
      </c>
      <c r="J151" s="272">
        <v>1.25</v>
      </c>
      <c r="K151" s="62">
        <f t="shared" si="15"/>
        <v>1.6260162601626105</v>
      </c>
      <c r="L151" s="275"/>
      <c r="M151" s="266"/>
    </row>
    <row r="152" spans="1:13" s="267" customFormat="1" ht="15" customHeight="1">
      <c r="A152" s="50" t="s">
        <v>673</v>
      </c>
      <c r="B152" s="268" t="s">
        <v>672</v>
      </c>
      <c r="C152" s="56" t="s">
        <v>61</v>
      </c>
      <c r="D152" s="302" t="s">
        <v>635</v>
      </c>
      <c r="E152" s="276">
        <v>0</v>
      </c>
      <c r="F152" s="271">
        <v>0</v>
      </c>
      <c r="G152" s="272">
        <v>7.0000000000000007E-2</v>
      </c>
      <c r="H152" s="273">
        <v>0</v>
      </c>
      <c r="I152" s="271">
        <v>0</v>
      </c>
      <c r="J152" s="272">
        <v>0.3</v>
      </c>
      <c r="K152" s="62">
        <f t="shared" si="15"/>
        <v>328.57142857142856</v>
      </c>
      <c r="L152" s="275"/>
      <c r="M152" s="266"/>
    </row>
    <row r="153" spans="1:13" s="267" customFormat="1" ht="15" customHeight="1">
      <c r="A153" s="50" t="s">
        <v>671</v>
      </c>
      <c r="B153" s="268" t="s">
        <v>670</v>
      </c>
      <c r="C153" s="56" t="s">
        <v>61</v>
      </c>
      <c r="D153" s="302" t="s">
        <v>635</v>
      </c>
      <c r="E153" s="276">
        <v>0</v>
      </c>
      <c r="F153" s="271">
        <v>0</v>
      </c>
      <c r="G153" s="272">
        <v>0.46</v>
      </c>
      <c r="H153" s="273">
        <v>0</v>
      </c>
      <c r="I153" s="271">
        <v>0</v>
      </c>
      <c r="J153" s="272">
        <v>0.04</v>
      </c>
      <c r="K153" s="62">
        <f t="shared" si="15"/>
        <v>-91.304347826086968</v>
      </c>
      <c r="L153" s="275"/>
      <c r="M153" s="266"/>
    </row>
    <row r="154" spans="1:13" s="267" customFormat="1" ht="15" customHeight="1">
      <c r="A154" s="50" t="s">
        <v>669</v>
      </c>
      <c r="B154" s="268" t="s">
        <v>668</v>
      </c>
      <c r="C154" s="56" t="s">
        <v>61</v>
      </c>
      <c r="D154" s="302" t="s">
        <v>635</v>
      </c>
      <c r="E154" s="276">
        <v>0</v>
      </c>
      <c r="F154" s="271">
        <v>0</v>
      </c>
      <c r="G154" s="272">
        <v>0.7</v>
      </c>
      <c r="H154" s="273">
        <v>0</v>
      </c>
      <c r="I154" s="271">
        <v>0</v>
      </c>
      <c r="J154" s="272">
        <v>0.21</v>
      </c>
      <c r="K154" s="62">
        <f t="shared" si="15"/>
        <v>-70</v>
      </c>
      <c r="L154" s="275"/>
      <c r="M154" s="266"/>
    </row>
    <row r="155" spans="1:13" s="267" customFormat="1" ht="15" customHeight="1">
      <c r="A155" s="50" t="s">
        <v>776</v>
      </c>
      <c r="B155" s="268" t="s">
        <v>775</v>
      </c>
      <c r="C155" s="56" t="s">
        <v>61</v>
      </c>
      <c r="D155" s="302" t="s">
        <v>635</v>
      </c>
      <c r="E155" s="276">
        <v>0</v>
      </c>
      <c r="F155" s="271">
        <v>0</v>
      </c>
      <c r="G155" s="272">
        <v>0.39</v>
      </c>
      <c r="H155" s="273">
        <v>0</v>
      </c>
      <c r="I155" s="271">
        <v>0</v>
      </c>
      <c r="J155" s="272">
        <v>0.81</v>
      </c>
      <c r="K155" s="62">
        <f t="shared" si="15"/>
        <v>107.69230769230771</v>
      </c>
      <c r="L155" s="275"/>
      <c r="M155" s="266"/>
    </row>
    <row r="156" spans="1:13" s="267" customFormat="1" ht="15" customHeight="1">
      <c r="A156" s="50" t="s">
        <v>667</v>
      </c>
      <c r="B156" s="268" t="s">
        <v>666</v>
      </c>
      <c r="C156" s="56" t="s">
        <v>61</v>
      </c>
      <c r="D156" s="302" t="s">
        <v>635</v>
      </c>
      <c r="E156" s="276">
        <v>0</v>
      </c>
      <c r="F156" s="271">
        <v>0</v>
      </c>
      <c r="G156" s="272">
        <v>0.82</v>
      </c>
      <c r="H156" s="273">
        <v>0</v>
      </c>
      <c r="I156" s="271">
        <v>0</v>
      </c>
      <c r="J156" s="272">
        <v>0.66</v>
      </c>
      <c r="K156" s="62">
        <f t="shared" si="15"/>
        <v>-19.512195121951216</v>
      </c>
      <c r="L156" s="275"/>
      <c r="M156" s="266"/>
    </row>
    <row r="157" spans="1:13" s="267" customFormat="1" ht="15" customHeight="1">
      <c r="A157" s="50" t="s">
        <v>772</v>
      </c>
      <c r="B157" s="268" t="s">
        <v>771</v>
      </c>
      <c r="C157" s="56" t="s">
        <v>61</v>
      </c>
      <c r="D157" s="302" t="s">
        <v>635</v>
      </c>
      <c r="E157" s="276">
        <v>0</v>
      </c>
      <c r="F157" s="271">
        <v>0</v>
      </c>
      <c r="G157" s="272">
        <v>0.13</v>
      </c>
      <c r="H157" s="273">
        <v>0</v>
      </c>
      <c r="I157" s="271">
        <v>0</v>
      </c>
      <c r="J157" s="272">
        <v>0.14000000000000001</v>
      </c>
      <c r="K157" s="62">
        <f t="shared" si="15"/>
        <v>7.6923076923077094</v>
      </c>
      <c r="L157" s="275"/>
      <c r="M157" s="266"/>
    </row>
    <row r="158" spans="1:13" s="267" customFormat="1" ht="15" customHeight="1">
      <c r="A158" s="50" t="s">
        <v>770</v>
      </c>
      <c r="B158" s="268" t="s">
        <v>769</v>
      </c>
      <c r="C158" s="56" t="s">
        <v>61</v>
      </c>
      <c r="D158" s="302" t="s">
        <v>635</v>
      </c>
      <c r="E158" s="276">
        <v>0</v>
      </c>
      <c r="F158" s="271">
        <v>0</v>
      </c>
      <c r="G158" s="272">
        <v>0.19</v>
      </c>
      <c r="H158" s="273">
        <v>0</v>
      </c>
      <c r="I158" s="271">
        <v>0</v>
      </c>
      <c r="J158" s="272">
        <v>0.43</v>
      </c>
      <c r="K158" s="62">
        <f t="shared" si="15"/>
        <v>126.31578947368421</v>
      </c>
      <c r="L158" s="275"/>
      <c r="M158" s="266"/>
    </row>
    <row r="159" spans="1:13" s="267" customFormat="1" ht="15" customHeight="1">
      <c r="A159" s="50" t="s">
        <v>348</v>
      </c>
      <c r="B159" s="268" t="s">
        <v>665</v>
      </c>
      <c r="C159" s="56" t="s">
        <v>61</v>
      </c>
      <c r="D159" s="302" t="s">
        <v>635</v>
      </c>
      <c r="E159" s="276">
        <v>0</v>
      </c>
      <c r="F159" s="271">
        <v>0</v>
      </c>
      <c r="G159" s="272">
        <v>0.61</v>
      </c>
      <c r="H159" s="273">
        <v>0</v>
      </c>
      <c r="I159" s="271">
        <v>0</v>
      </c>
      <c r="J159" s="272">
        <v>0.62</v>
      </c>
      <c r="K159" s="62">
        <f t="shared" si="15"/>
        <v>1.6393442622950838</v>
      </c>
      <c r="L159" s="275"/>
      <c r="M159" s="266"/>
    </row>
    <row r="160" spans="1:13" s="267" customFormat="1" ht="15" customHeight="1">
      <c r="A160" s="50" t="s">
        <v>296</v>
      </c>
      <c r="B160" s="268" t="s">
        <v>664</v>
      </c>
      <c r="C160" s="56" t="s">
        <v>61</v>
      </c>
      <c r="D160" s="302" t="s">
        <v>635</v>
      </c>
      <c r="E160" s="276">
        <v>0</v>
      </c>
      <c r="F160" s="271">
        <v>0</v>
      </c>
      <c r="G160" s="272">
        <v>0.7</v>
      </c>
      <c r="H160" s="273">
        <v>0</v>
      </c>
      <c r="I160" s="271">
        <v>0</v>
      </c>
      <c r="J160" s="272">
        <v>0.81</v>
      </c>
      <c r="K160" s="62">
        <f t="shared" si="15"/>
        <v>15.714285714285726</v>
      </c>
      <c r="L160" s="275"/>
      <c r="M160" s="266"/>
    </row>
    <row r="161" spans="1:13" s="267" customFormat="1" ht="15" customHeight="1">
      <c r="A161" s="50" t="s">
        <v>131</v>
      </c>
      <c r="B161" s="389" t="s">
        <v>1426</v>
      </c>
      <c r="C161" s="56" t="s">
        <v>61</v>
      </c>
      <c r="D161" s="328" t="s">
        <v>635</v>
      </c>
      <c r="E161" s="276">
        <v>0</v>
      </c>
      <c r="F161" s="271">
        <v>0.51</v>
      </c>
      <c r="G161" s="272">
        <v>1.92</v>
      </c>
      <c r="H161" s="273">
        <v>0</v>
      </c>
      <c r="I161" s="271">
        <v>0.32</v>
      </c>
      <c r="J161" s="272">
        <v>2.21</v>
      </c>
      <c r="K161" s="62">
        <f t="shared" si="15"/>
        <v>15.104166666666675</v>
      </c>
      <c r="L161" s="275"/>
      <c r="M161" s="266"/>
    </row>
    <row r="162" spans="1:13" s="267" customFormat="1" ht="15" customHeight="1">
      <c r="A162" s="50" t="s">
        <v>663</v>
      </c>
      <c r="B162" s="389" t="s">
        <v>662</v>
      </c>
      <c r="C162" s="56" t="s">
        <v>61</v>
      </c>
      <c r="D162" s="328" t="s">
        <v>635</v>
      </c>
      <c r="E162" s="276">
        <v>0</v>
      </c>
      <c r="F162" s="271">
        <v>0</v>
      </c>
      <c r="G162" s="272">
        <v>0.44</v>
      </c>
      <c r="H162" s="273">
        <v>0</v>
      </c>
      <c r="I162" s="271">
        <v>0</v>
      </c>
      <c r="J162" s="272">
        <v>0.48</v>
      </c>
      <c r="K162" s="62">
        <f t="shared" si="15"/>
        <v>9.0909090909090828</v>
      </c>
      <c r="L162" s="275"/>
      <c r="M162" s="266"/>
    </row>
    <row r="163" spans="1:13" s="267" customFormat="1" ht="15" customHeight="1">
      <c r="A163" s="50" t="s">
        <v>137</v>
      </c>
      <c r="B163" s="389" t="s">
        <v>661</v>
      </c>
      <c r="C163" s="56" t="s">
        <v>61</v>
      </c>
      <c r="D163" s="328" t="s">
        <v>635</v>
      </c>
      <c r="E163" s="276">
        <v>0</v>
      </c>
      <c r="F163" s="271">
        <v>0</v>
      </c>
      <c r="G163" s="272">
        <v>1.1100000000000001</v>
      </c>
      <c r="H163" s="273">
        <v>0</v>
      </c>
      <c r="I163" s="271">
        <v>0</v>
      </c>
      <c r="J163" s="272">
        <v>0.21</v>
      </c>
      <c r="K163" s="62">
        <f t="shared" si="15"/>
        <v>-81.081081081081081</v>
      </c>
      <c r="L163" s="275"/>
      <c r="M163" s="266"/>
    </row>
    <row r="164" spans="1:13" s="267" customFormat="1" ht="15" customHeight="1">
      <c r="A164" s="50" t="s">
        <v>660</v>
      </c>
      <c r="B164" s="389" t="s">
        <v>659</v>
      </c>
      <c r="C164" s="56" t="s">
        <v>61</v>
      </c>
      <c r="D164" s="328" t="s">
        <v>635</v>
      </c>
      <c r="E164" s="276">
        <v>0</v>
      </c>
      <c r="F164" s="271">
        <v>0.15</v>
      </c>
      <c r="G164" s="272">
        <v>2.46</v>
      </c>
      <c r="H164" s="273">
        <v>0</v>
      </c>
      <c r="I164" s="271">
        <v>0.19</v>
      </c>
      <c r="J164" s="272">
        <v>1.98</v>
      </c>
      <c r="K164" s="62">
        <f t="shared" si="15"/>
        <v>-19.512195121951216</v>
      </c>
      <c r="L164" s="275"/>
      <c r="M164" s="266"/>
    </row>
    <row r="165" spans="1:13" s="267" customFormat="1" ht="15" customHeight="1">
      <c r="A165" s="50" t="s">
        <v>658</v>
      </c>
      <c r="B165" s="389" t="s">
        <v>657</v>
      </c>
      <c r="C165" s="56" t="s">
        <v>61</v>
      </c>
      <c r="D165" s="328" t="s">
        <v>635</v>
      </c>
      <c r="E165" s="276">
        <v>0</v>
      </c>
      <c r="F165" s="271">
        <v>7.0000000000000007E-2</v>
      </c>
      <c r="G165" s="272">
        <v>0.5</v>
      </c>
      <c r="H165" s="273">
        <v>0</v>
      </c>
      <c r="I165" s="271">
        <v>0.05</v>
      </c>
      <c r="J165" s="272">
        <v>0.55000000000000004</v>
      </c>
      <c r="K165" s="62">
        <f t="shared" si="15"/>
        <v>10.000000000000009</v>
      </c>
      <c r="L165" s="275"/>
      <c r="M165" s="266"/>
    </row>
    <row r="166" spans="1:13" s="267" customFormat="1" ht="15" customHeight="1">
      <c r="A166" s="50" t="s">
        <v>656</v>
      </c>
      <c r="B166" s="389" t="s">
        <v>655</v>
      </c>
      <c r="C166" s="56" t="s">
        <v>61</v>
      </c>
      <c r="D166" s="328" t="s">
        <v>635</v>
      </c>
      <c r="E166" s="276">
        <v>0</v>
      </c>
      <c r="F166" s="271">
        <v>0.09</v>
      </c>
      <c r="G166" s="272">
        <v>2.64</v>
      </c>
      <c r="H166" s="273">
        <v>0</v>
      </c>
      <c r="I166" s="271">
        <v>0.13</v>
      </c>
      <c r="J166" s="272">
        <v>2.5</v>
      </c>
      <c r="K166" s="62">
        <f t="shared" si="15"/>
        <v>-5.3030303030303099</v>
      </c>
      <c r="L166" s="275"/>
      <c r="M166" s="266"/>
    </row>
    <row r="167" spans="1:13" s="267" customFormat="1" ht="15" customHeight="1">
      <c r="A167" s="50" t="s">
        <v>654</v>
      </c>
      <c r="B167" s="389" t="s">
        <v>653</v>
      </c>
      <c r="C167" s="56" t="s">
        <v>61</v>
      </c>
      <c r="D167" s="328" t="s">
        <v>635</v>
      </c>
      <c r="E167" s="276">
        <v>0</v>
      </c>
      <c r="F167" s="271">
        <v>0</v>
      </c>
      <c r="G167" s="272">
        <v>0.26</v>
      </c>
      <c r="H167" s="273">
        <v>0</v>
      </c>
      <c r="I167" s="271">
        <v>0</v>
      </c>
      <c r="J167" s="272">
        <v>0.18</v>
      </c>
      <c r="K167" s="62">
        <f t="shared" si="15"/>
        <v>-30.76923076923077</v>
      </c>
      <c r="L167" s="275"/>
      <c r="M167" s="266"/>
    </row>
    <row r="168" spans="1:13" s="267" customFormat="1" ht="15" customHeight="1">
      <c r="A168" s="50" t="s">
        <v>10</v>
      </c>
      <c r="B168" s="389" t="s">
        <v>652</v>
      </c>
      <c r="C168" s="56" t="s">
        <v>61</v>
      </c>
      <c r="D168" s="328" t="s">
        <v>635</v>
      </c>
      <c r="E168" s="276">
        <v>0</v>
      </c>
      <c r="F168" s="271">
        <v>0</v>
      </c>
      <c r="G168" s="272">
        <v>0.75</v>
      </c>
      <c r="H168" s="273">
        <v>0</v>
      </c>
      <c r="I168" s="271">
        <v>0</v>
      </c>
      <c r="J168" s="272">
        <v>0.83</v>
      </c>
      <c r="K168" s="62">
        <f t="shared" si="15"/>
        <v>10.666666666666668</v>
      </c>
      <c r="L168" s="275"/>
      <c r="M168" s="266"/>
    </row>
    <row r="169" spans="1:13" s="267" customFormat="1" ht="15" customHeight="1">
      <c r="A169" s="50" t="s">
        <v>313</v>
      </c>
      <c r="B169" s="389" t="s">
        <v>651</v>
      </c>
      <c r="C169" s="56" t="s">
        <v>61</v>
      </c>
      <c r="D169" s="328" t="s">
        <v>635</v>
      </c>
      <c r="E169" s="276">
        <v>0</v>
      </c>
      <c r="F169" s="271">
        <v>0</v>
      </c>
      <c r="G169" s="272">
        <v>0.4</v>
      </c>
      <c r="H169" s="273">
        <v>0</v>
      </c>
      <c r="I169" s="271">
        <v>0</v>
      </c>
      <c r="J169" s="272">
        <v>0.28999999999999998</v>
      </c>
      <c r="K169" s="62">
        <f t="shared" si="15"/>
        <v>-27.500000000000014</v>
      </c>
      <c r="L169" s="275"/>
      <c r="M169" s="266"/>
    </row>
    <row r="170" spans="1:13" s="267" customFormat="1" ht="15" customHeight="1">
      <c r="A170" s="50" t="s">
        <v>650</v>
      </c>
      <c r="B170" s="389" t="s">
        <v>649</v>
      </c>
      <c r="C170" s="56" t="s">
        <v>61</v>
      </c>
      <c r="D170" s="328" t="s">
        <v>635</v>
      </c>
      <c r="E170" s="276">
        <v>0</v>
      </c>
      <c r="F170" s="271">
        <v>0</v>
      </c>
      <c r="G170" s="272">
        <v>0.96</v>
      </c>
      <c r="H170" s="273">
        <v>0</v>
      </c>
      <c r="I170" s="271">
        <v>0.45</v>
      </c>
      <c r="J170" s="272">
        <v>0.51</v>
      </c>
      <c r="K170" s="62">
        <f t="shared" si="15"/>
        <v>-46.875</v>
      </c>
      <c r="L170" s="275"/>
      <c r="M170" s="266"/>
    </row>
    <row r="171" spans="1:13" s="267" customFormat="1" ht="15" customHeight="1">
      <c r="A171" s="50" t="s">
        <v>11</v>
      </c>
      <c r="B171" s="389" t="s">
        <v>648</v>
      </c>
      <c r="C171" s="56" t="s">
        <v>61</v>
      </c>
      <c r="D171" s="328" t="s">
        <v>635</v>
      </c>
      <c r="E171" s="276">
        <v>0</v>
      </c>
      <c r="F171" s="271">
        <v>0</v>
      </c>
      <c r="G171" s="272">
        <v>0.56000000000000005</v>
      </c>
      <c r="H171" s="273">
        <v>0</v>
      </c>
      <c r="I171" s="271">
        <v>0</v>
      </c>
      <c r="J171" s="272">
        <v>0.67</v>
      </c>
      <c r="K171" s="62">
        <f t="shared" si="15"/>
        <v>19.642857142857139</v>
      </c>
      <c r="L171" s="275"/>
      <c r="M171" s="266"/>
    </row>
    <row r="172" spans="1:13" s="267" customFormat="1" ht="15" customHeight="1">
      <c r="A172" s="50" t="s">
        <v>316</v>
      </c>
      <c r="B172" s="389" t="s">
        <v>647</v>
      </c>
      <c r="C172" s="56" t="s">
        <v>61</v>
      </c>
      <c r="D172" s="328" t="s">
        <v>635</v>
      </c>
      <c r="E172" s="276">
        <v>0</v>
      </c>
      <c r="F172" s="271">
        <v>0</v>
      </c>
      <c r="G172" s="272">
        <v>0.63</v>
      </c>
      <c r="H172" s="273">
        <v>0</v>
      </c>
      <c r="I172" s="271">
        <v>0</v>
      </c>
      <c r="J172" s="272">
        <v>0.6</v>
      </c>
      <c r="K172" s="62">
        <f t="shared" si="15"/>
        <v>-4.7619047619047672</v>
      </c>
      <c r="L172" s="275"/>
      <c r="M172" s="266"/>
    </row>
    <row r="173" spans="1:13" s="267" customFormat="1" ht="15" customHeight="1">
      <c r="A173" s="50" t="s">
        <v>756</v>
      </c>
      <c r="B173" s="389" t="s">
        <v>755</v>
      </c>
      <c r="C173" s="56" t="s">
        <v>61</v>
      </c>
      <c r="D173" s="328" t="s">
        <v>635</v>
      </c>
      <c r="E173" s="276">
        <v>0</v>
      </c>
      <c r="F173" s="271">
        <v>0</v>
      </c>
      <c r="G173" s="272">
        <v>0.45</v>
      </c>
      <c r="H173" s="273">
        <v>0</v>
      </c>
      <c r="I173" s="271">
        <v>0</v>
      </c>
      <c r="J173" s="272">
        <v>0.53</v>
      </c>
      <c r="K173" s="62">
        <f t="shared" si="15"/>
        <v>17.777777777777782</v>
      </c>
      <c r="L173" s="275"/>
      <c r="M173" s="266"/>
    </row>
    <row r="174" spans="1:13" s="267" customFormat="1" ht="15" customHeight="1">
      <c r="A174" s="50" t="s">
        <v>17</v>
      </c>
      <c r="B174" s="389" t="s">
        <v>646</v>
      </c>
      <c r="C174" s="56" t="s">
        <v>61</v>
      </c>
      <c r="D174" s="328" t="s">
        <v>635</v>
      </c>
      <c r="E174" s="276">
        <v>0</v>
      </c>
      <c r="F174" s="271">
        <v>0</v>
      </c>
      <c r="G174" s="272">
        <v>0.39</v>
      </c>
      <c r="H174" s="273">
        <v>0</v>
      </c>
      <c r="I174" s="271">
        <v>0.18</v>
      </c>
      <c r="J174" s="272">
        <v>0.2</v>
      </c>
      <c r="K174" s="62">
        <f t="shared" si="15"/>
        <v>-48.717948717948708</v>
      </c>
      <c r="L174" s="275"/>
      <c r="M174" s="266"/>
    </row>
    <row r="175" spans="1:13" s="267" customFormat="1" ht="15" customHeight="1">
      <c r="A175" s="50" t="s">
        <v>645</v>
      </c>
      <c r="B175" s="389" t="s">
        <v>644</v>
      </c>
      <c r="C175" s="56" t="s">
        <v>61</v>
      </c>
      <c r="D175" s="328" t="s">
        <v>635</v>
      </c>
      <c r="E175" s="276">
        <v>0</v>
      </c>
      <c r="F175" s="271">
        <v>0</v>
      </c>
      <c r="G175" s="272">
        <v>0.59</v>
      </c>
      <c r="H175" s="273">
        <v>0</v>
      </c>
      <c r="I175" s="271">
        <v>0</v>
      </c>
      <c r="J175" s="272">
        <v>0.51</v>
      </c>
      <c r="K175" s="62">
        <f t="shared" si="15"/>
        <v>-13.559322033898303</v>
      </c>
      <c r="L175" s="275"/>
      <c r="M175" s="266"/>
    </row>
    <row r="176" spans="1:13" s="267" customFormat="1" ht="15" customHeight="1">
      <c r="A176" s="50" t="s">
        <v>754</v>
      </c>
      <c r="B176" s="389" t="s">
        <v>753</v>
      </c>
      <c r="C176" s="56" t="s">
        <v>61</v>
      </c>
      <c r="D176" s="328" t="s">
        <v>635</v>
      </c>
      <c r="E176" s="276">
        <v>0</v>
      </c>
      <c r="F176" s="271">
        <v>0.13</v>
      </c>
      <c r="G176" s="272">
        <v>0.27</v>
      </c>
      <c r="H176" s="273">
        <v>0</v>
      </c>
      <c r="I176" s="271">
        <v>0.08</v>
      </c>
      <c r="J176" s="272">
        <v>0.59</v>
      </c>
      <c r="K176" s="62">
        <f t="shared" si="15"/>
        <v>118.5185185185185</v>
      </c>
      <c r="L176" s="275"/>
      <c r="M176" s="266"/>
    </row>
    <row r="177" spans="1:13" s="267" customFormat="1" ht="15" customHeight="1">
      <c r="A177" s="50" t="s">
        <v>750</v>
      </c>
      <c r="B177" s="389" t="s">
        <v>749</v>
      </c>
      <c r="C177" s="56" t="s">
        <v>61</v>
      </c>
      <c r="D177" s="390" t="s">
        <v>635</v>
      </c>
      <c r="E177" s="276">
        <v>0</v>
      </c>
      <c r="F177" s="271">
        <v>0.17</v>
      </c>
      <c r="G177" s="272">
        <v>1.33</v>
      </c>
      <c r="H177" s="273">
        <v>0</v>
      </c>
      <c r="I177" s="271">
        <v>0</v>
      </c>
      <c r="J177" s="272">
        <v>1.02</v>
      </c>
      <c r="K177" s="381">
        <f>((J177/G177)-1)*100</f>
        <v>-23.308270676691734</v>
      </c>
      <c r="L177" s="275"/>
      <c r="M177" s="266"/>
    </row>
    <row r="178" spans="1:13" s="267" customFormat="1" ht="15" customHeight="1">
      <c r="A178" s="50" t="s">
        <v>324</v>
      </c>
      <c r="B178" s="389" t="s">
        <v>643</v>
      </c>
      <c r="C178" s="56" t="s">
        <v>61</v>
      </c>
      <c r="D178" s="328" t="s">
        <v>635</v>
      </c>
      <c r="E178" s="276">
        <v>0</v>
      </c>
      <c r="F178" s="271">
        <v>0</v>
      </c>
      <c r="G178" s="272">
        <v>0.92</v>
      </c>
      <c r="H178" s="273">
        <v>0</v>
      </c>
      <c r="I178" s="271">
        <v>0</v>
      </c>
      <c r="J178" s="272">
        <v>0.84</v>
      </c>
      <c r="K178" s="62">
        <f t="shared" si="15"/>
        <v>-8.6956521739130483</v>
      </c>
      <c r="L178" s="275"/>
      <c r="M178" s="266"/>
    </row>
    <row r="179" spans="1:13" s="267" customFormat="1" ht="15" customHeight="1">
      <c r="A179" s="50" t="s">
        <v>216</v>
      </c>
      <c r="B179" s="389" t="s">
        <v>642</v>
      </c>
      <c r="C179" s="56" t="s">
        <v>61</v>
      </c>
      <c r="D179" s="328" t="s">
        <v>635</v>
      </c>
      <c r="E179" s="276">
        <v>0</v>
      </c>
      <c r="F179" s="271">
        <v>0.84</v>
      </c>
      <c r="G179" s="272">
        <v>4.1399999999999997</v>
      </c>
      <c r="H179" s="273">
        <v>0</v>
      </c>
      <c r="I179" s="271">
        <v>0</v>
      </c>
      <c r="J179" s="272">
        <v>2.84</v>
      </c>
      <c r="K179" s="62">
        <f t="shared" si="15"/>
        <v>-31.400966183574873</v>
      </c>
      <c r="L179" s="275"/>
      <c r="M179" s="266"/>
    </row>
    <row r="180" spans="1:13" s="267" customFormat="1" ht="15" customHeight="1">
      <c r="A180" s="50" t="s">
        <v>225</v>
      </c>
      <c r="B180" s="389" t="s">
        <v>641</v>
      </c>
      <c r="C180" s="56" t="s">
        <v>61</v>
      </c>
      <c r="D180" s="328" t="s">
        <v>635</v>
      </c>
      <c r="E180" s="276">
        <v>0</v>
      </c>
      <c r="F180" s="271">
        <v>0</v>
      </c>
      <c r="G180" s="272">
        <v>0.36</v>
      </c>
      <c r="H180" s="273">
        <v>0</v>
      </c>
      <c r="I180" s="271">
        <v>0</v>
      </c>
      <c r="J180" s="272">
        <v>0.21</v>
      </c>
      <c r="K180" s="62">
        <f t="shared" si="15"/>
        <v>-41.666666666666664</v>
      </c>
      <c r="L180" s="275"/>
      <c r="M180" s="266"/>
    </row>
    <row r="181" spans="1:13" s="267" customFormat="1" ht="15" customHeight="1">
      <c r="A181" s="50" t="s">
        <v>640</v>
      </c>
      <c r="B181" s="389" t="s">
        <v>639</v>
      </c>
      <c r="C181" s="56" t="s">
        <v>61</v>
      </c>
      <c r="D181" s="328" t="s">
        <v>635</v>
      </c>
      <c r="E181" s="276">
        <v>0</v>
      </c>
      <c r="F181" s="271">
        <v>0</v>
      </c>
      <c r="G181" s="272">
        <v>0.06</v>
      </c>
      <c r="H181" s="273">
        <v>0</v>
      </c>
      <c r="I181" s="271">
        <v>0</v>
      </c>
      <c r="J181" s="272">
        <v>0.31</v>
      </c>
      <c r="K181" s="62">
        <f t="shared" si="15"/>
        <v>416.66666666666669</v>
      </c>
      <c r="L181" s="275"/>
      <c r="M181" s="266"/>
    </row>
    <row r="182" spans="1:13" s="267" customFormat="1" ht="15" customHeight="1">
      <c r="A182" s="50" t="s">
        <v>231</v>
      </c>
      <c r="B182" s="389" t="s">
        <v>638</v>
      </c>
      <c r="C182" s="56" t="s">
        <v>61</v>
      </c>
      <c r="D182" s="390" t="s">
        <v>635</v>
      </c>
      <c r="E182" s="276">
        <v>0</v>
      </c>
      <c r="F182" s="271">
        <v>0</v>
      </c>
      <c r="G182" s="272">
        <v>0.64</v>
      </c>
      <c r="H182" s="273">
        <v>0</v>
      </c>
      <c r="I182" s="271">
        <v>0</v>
      </c>
      <c r="J182" s="272">
        <v>0.5</v>
      </c>
      <c r="K182" s="62">
        <f t="shared" si="15"/>
        <v>-21.875</v>
      </c>
      <c r="L182" s="275"/>
      <c r="M182" s="266"/>
    </row>
    <row r="183" spans="1:13" s="267" customFormat="1" ht="15" customHeight="1">
      <c r="A183" s="50" t="s">
        <v>741</v>
      </c>
      <c r="B183" s="389" t="s">
        <v>1427</v>
      </c>
      <c r="C183" s="56" t="s">
        <v>61</v>
      </c>
      <c r="D183" s="328" t="s">
        <v>635</v>
      </c>
      <c r="E183" s="276">
        <v>0</v>
      </c>
      <c r="F183" s="271">
        <v>0</v>
      </c>
      <c r="G183" s="272">
        <v>0.41</v>
      </c>
      <c r="H183" s="273">
        <v>0</v>
      </c>
      <c r="I183" s="271">
        <v>0</v>
      </c>
      <c r="J183" s="272">
        <v>0.44</v>
      </c>
      <c r="K183" s="62">
        <f t="shared" si="15"/>
        <v>7.3170731707317138</v>
      </c>
      <c r="L183" s="275"/>
      <c r="M183" s="266"/>
    </row>
    <row r="184" spans="1:13" s="267" customFormat="1" ht="15" customHeight="1">
      <c r="A184" s="50" t="s">
        <v>27</v>
      </c>
      <c r="B184" s="389" t="s">
        <v>637</v>
      </c>
      <c r="C184" s="56" t="s">
        <v>61</v>
      </c>
      <c r="D184" s="390" t="s">
        <v>635</v>
      </c>
      <c r="E184" s="276">
        <v>0</v>
      </c>
      <c r="F184" s="271">
        <v>0</v>
      </c>
      <c r="G184" s="272">
        <v>0.1</v>
      </c>
      <c r="H184" s="273">
        <v>0</v>
      </c>
      <c r="I184" s="271">
        <v>0</v>
      </c>
      <c r="J184" s="272">
        <v>0.17</v>
      </c>
      <c r="K184" s="62">
        <f t="shared" si="15"/>
        <v>70</v>
      </c>
      <c r="L184" s="275"/>
      <c r="M184" s="266"/>
    </row>
    <row r="185" spans="1:13" s="267" customFormat="1" ht="15" customHeight="1">
      <c r="A185" s="50" t="s">
        <v>247</v>
      </c>
      <c r="B185" s="268" t="s">
        <v>636</v>
      </c>
      <c r="C185" s="56" t="s">
        <v>61</v>
      </c>
      <c r="D185" s="269" t="s">
        <v>635</v>
      </c>
      <c r="E185" s="276">
        <v>0</v>
      </c>
      <c r="F185" s="271">
        <v>0.17</v>
      </c>
      <c r="G185" s="272">
        <v>0.47</v>
      </c>
      <c r="H185" s="273">
        <v>0</v>
      </c>
      <c r="I185" s="271">
        <v>0.15</v>
      </c>
      <c r="J185" s="272">
        <v>0.79</v>
      </c>
      <c r="K185" s="62">
        <f t="shared" si="15"/>
        <v>68.085106382978736</v>
      </c>
      <c r="L185" s="275"/>
      <c r="M185" s="266"/>
    </row>
    <row r="186" spans="1:13" s="30" customFormat="1" ht="15" customHeight="1">
      <c r="A186" s="50"/>
      <c r="B186" s="33"/>
      <c r="C186" s="56"/>
      <c r="D186" s="303"/>
      <c r="E186" s="48"/>
      <c r="F186" s="45"/>
      <c r="G186" s="117"/>
      <c r="H186" s="59"/>
      <c r="I186" s="45"/>
      <c r="J186" s="117"/>
      <c r="K186" s="62"/>
      <c r="L186" s="285"/>
      <c r="M186" s="29"/>
    </row>
    <row r="187" spans="1:13" s="11" customFormat="1" ht="15" customHeight="1">
      <c r="A187" s="463" t="s">
        <v>415</v>
      </c>
      <c r="B187" s="464"/>
      <c r="C187" s="55"/>
      <c r="D187" s="301"/>
      <c r="E187" s="81">
        <f>SUM(E150:E186)</f>
        <v>0</v>
      </c>
      <c r="F187" s="83">
        <f t="shared" ref="F187:I187" si="16">SUM(F150:F186)</f>
        <v>2.3299999999999996</v>
      </c>
      <c r="G187" s="82">
        <f>SUM(G150:G186)</f>
        <v>28.82</v>
      </c>
      <c r="H187" s="348">
        <f t="shared" si="16"/>
        <v>0</v>
      </c>
      <c r="I187" s="83">
        <f t="shared" si="16"/>
        <v>1.84</v>
      </c>
      <c r="J187" s="82">
        <f>SUM(J150:J186)</f>
        <v>25.960000000000008</v>
      </c>
      <c r="K187" s="62">
        <f t="shared" ref="K187" si="17">((J187/G187)-1)*100</f>
        <v>-9.9236641221373763</v>
      </c>
    </row>
    <row r="188" spans="1:13" s="30" customFormat="1" ht="15" customHeight="1">
      <c r="A188" s="50"/>
      <c r="B188" s="33"/>
      <c r="C188" s="56"/>
      <c r="D188" s="303"/>
      <c r="E188" s="48"/>
      <c r="F188" s="45"/>
      <c r="G188" s="117"/>
      <c r="H188" s="59"/>
      <c r="I188" s="45"/>
      <c r="J188" s="117"/>
      <c r="K188" s="62"/>
      <c r="L188" s="285"/>
      <c r="M188" s="29"/>
    </row>
    <row r="189" spans="1:13" s="30" customFormat="1" ht="15" customHeight="1">
      <c r="A189" s="50"/>
      <c r="B189" s="33"/>
      <c r="C189" s="56"/>
      <c r="D189" s="303"/>
      <c r="E189" s="48"/>
      <c r="F189" s="45"/>
      <c r="G189" s="117"/>
      <c r="H189" s="59"/>
      <c r="I189" s="45"/>
      <c r="J189" s="117"/>
      <c r="K189" s="62"/>
      <c r="L189" s="285"/>
      <c r="M189" s="29"/>
    </row>
    <row r="190" spans="1:13" s="30" customFormat="1" ht="15" customHeight="1">
      <c r="A190" s="355" t="s">
        <v>1419</v>
      </c>
      <c r="B190" s="356"/>
      <c r="C190" s="56"/>
      <c r="D190" s="303"/>
      <c r="E190" s="48"/>
      <c r="F190" s="45"/>
      <c r="G190" s="117"/>
      <c r="H190" s="59"/>
      <c r="I190" s="45"/>
      <c r="J190" s="117"/>
      <c r="K190" s="62"/>
      <c r="L190" s="285"/>
      <c r="M190" s="29"/>
    </row>
    <row r="191" spans="1:13" s="267" customFormat="1" ht="15" customHeight="1">
      <c r="A191" s="50" t="s">
        <v>743</v>
      </c>
      <c r="B191" s="268" t="s">
        <v>742</v>
      </c>
      <c r="C191" s="56" t="s">
        <v>61</v>
      </c>
      <c r="D191" s="380"/>
      <c r="E191" s="270">
        <v>0</v>
      </c>
      <c r="F191" s="271">
        <v>0</v>
      </c>
      <c r="G191" s="272">
        <v>0</v>
      </c>
      <c r="H191" s="273">
        <v>0</v>
      </c>
      <c r="I191" s="271">
        <v>0</v>
      </c>
      <c r="J191" s="272">
        <v>0.05</v>
      </c>
      <c r="K191" s="381" t="e">
        <f t="shared" ref="K191" si="18">((J191/G191)-1)*100</f>
        <v>#DIV/0!</v>
      </c>
      <c r="L191" s="275"/>
      <c r="M191" s="266"/>
    </row>
    <row r="192" spans="1:13" s="29" customFormat="1" ht="15" customHeight="1">
      <c r="A192" s="50"/>
      <c r="B192" s="33"/>
      <c r="C192" s="56"/>
      <c r="D192" s="65"/>
      <c r="E192" s="290"/>
      <c r="F192" s="291"/>
      <c r="G192" s="300"/>
      <c r="H192" s="290"/>
      <c r="I192" s="291"/>
      <c r="J192" s="300"/>
      <c r="K192" s="382"/>
    </row>
    <row r="193" spans="1:13" s="29" customFormat="1" ht="15" customHeight="1">
      <c r="A193" s="355" t="s">
        <v>1420</v>
      </c>
      <c r="B193" s="356"/>
      <c r="C193" s="56"/>
      <c r="D193" s="65"/>
      <c r="E193" s="348">
        <f t="shared" ref="E193:J193" si="19">SUM(E191:E192)</f>
        <v>0</v>
      </c>
      <c r="F193" s="83">
        <f t="shared" si="19"/>
        <v>0</v>
      </c>
      <c r="G193" s="82">
        <f t="shared" si="19"/>
        <v>0</v>
      </c>
      <c r="H193" s="348">
        <f t="shared" si="19"/>
        <v>0</v>
      </c>
      <c r="I193" s="83">
        <f t="shared" si="19"/>
        <v>0</v>
      </c>
      <c r="J193" s="82">
        <f t="shared" si="19"/>
        <v>0.05</v>
      </c>
      <c r="K193" s="381" t="e">
        <f t="shared" ref="K193:K196" si="20">((J193/G193)-1)*100</f>
        <v>#DIV/0!</v>
      </c>
    </row>
    <row r="194" spans="1:13" s="29" customFormat="1" ht="15" customHeight="1">
      <c r="A194" s="69"/>
      <c r="B194" s="70"/>
      <c r="C194" s="70"/>
      <c r="D194" s="71"/>
      <c r="E194" s="292"/>
      <c r="F194" s="292"/>
      <c r="G194" s="292"/>
      <c r="H194" s="72"/>
      <c r="I194" s="72"/>
      <c r="J194" s="72"/>
      <c r="K194" s="73"/>
    </row>
    <row r="195" spans="1:13" s="11" customFormat="1" ht="20.100000000000001" customHeight="1">
      <c r="A195" s="454" t="s">
        <v>395</v>
      </c>
      <c r="B195" s="455"/>
      <c r="C195" s="357"/>
      <c r="D195" s="53"/>
      <c r="E195" s="100">
        <f t="shared" ref="E195:J195" si="21">SUM(E12:E194)/2</f>
        <v>3.9999999999999994E-2</v>
      </c>
      <c r="F195" s="99">
        <f t="shared" si="21"/>
        <v>19.000000000000007</v>
      </c>
      <c r="G195" s="98">
        <f t="shared" si="21"/>
        <v>310.54000000000019</v>
      </c>
      <c r="H195" s="349">
        <f t="shared" si="21"/>
        <v>0.20999999999999996</v>
      </c>
      <c r="I195" s="99">
        <f t="shared" si="21"/>
        <v>21.65</v>
      </c>
      <c r="J195" s="98">
        <f t="shared" si="21"/>
        <v>273.92</v>
      </c>
      <c r="K195" s="62">
        <f t="shared" si="20"/>
        <v>-11.792361692535636</v>
      </c>
    </row>
    <row r="196" spans="1:13" s="11" customFormat="1" ht="20.100000000000001" customHeight="1">
      <c r="A196" s="454" t="s">
        <v>398</v>
      </c>
      <c r="B196" s="455"/>
      <c r="C196" s="357"/>
      <c r="D196" s="53"/>
      <c r="E196" s="100">
        <v>0.11</v>
      </c>
      <c r="F196" s="99">
        <v>27.26</v>
      </c>
      <c r="G196" s="98">
        <v>410.88</v>
      </c>
      <c r="H196" s="349">
        <v>0.31</v>
      </c>
      <c r="I196" s="99">
        <v>30.77</v>
      </c>
      <c r="J196" s="98">
        <v>365.91</v>
      </c>
      <c r="K196" s="62">
        <f t="shared" si="20"/>
        <v>-10.944801401869153</v>
      </c>
    </row>
    <row r="197" spans="1:13" s="29" customFormat="1" ht="15" customHeight="1">
      <c r="A197" s="67"/>
      <c r="B197" s="39"/>
      <c r="C197" s="39"/>
      <c r="D197" s="68"/>
      <c r="E197" s="74"/>
      <c r="F197" s="74"/>
      <c r="G197" s="74"/>
      <c r="H197" s="74"/>
      <c r="I197" s="74"/>
      <c r="J197" s="74"/>
      <c r="K197" s="75"/>
    </row>
    <row r="198" spans="1:13" s="29" customFormat="1" ht="15" customHeight="1">
      <c r="A198" s="67"/>
      <c r="B198" s="39"/>
      <c r="C198" s="39"/>
      <c r="D198" s="68"/>
      <c r="E198" s="74"/>
      <c r="F198" s="74"/>
      <c r="G198" s="74"/>
      <c r="H198" s="74"/>
      <c r="I198" s="74"/>
      <c r="J198" s="74"/>
      <c r="K198" s="75"/>
    </row>
    <row r="199" spans="1:13" s="29" customFormat="1" ht="15" customHeight="1">
      <c r="A199" s="67"/>
      <c r="B199" s="39"/>
      <c r="C199" s="39"/>
      <c r="D199" s="68"/>
      <c r="E199" s="74"/>
      <c r="F199" s="74"/>
      <c r="G199" s="74"/>
      <c r="H199" s="74"/>
      <c r="I199" s="74"/>
      <c r="J199" s="74"/>
      <c r="K199" s="75"/>
    </row>
    <row r="200" spans="1:13" s="11" customFormat="1" ht="20.100000000000001" customHeight="1">
      <c r="A200" s="7" t="s">
        <v>384</v>
      </c>
      <c r="B200" s="24" t="s">
        <v>385</v>
      </c>
      <c r="C200" s="8"/>
      <c r="D200" s="61"/>
      <c r="E200" s="9"/>
      <c r="F200" s="9"/>
      <c r="G200" s="9"/>
      <c r="H200" s="9"/>
      <c r="I200" s="9"/>
      <c r="J200" s="9"/>
      <c r="K200" s="10"/>
    </row>
    <row r="201" spans="1:13" s="66" customFormat="1" ht="15" customHeight="1">
      <c r="A201" s="76"/>
      <c r="B201" s="76"/>
      <c r="C201" s="76"/>
      <c r="D201" s="78"/>
      <c r="E201" s="76"/>
      <c r="F201" s="76"/>
      <c r="G201" s="76"/>
      <c r="H201" s="76"/>
      <c r="I201" s="76"/>
      <c r="J201" s="76"/>
      <c r="K201" s="77"/>
      <c r="L201" s="39"/>
    </row>
    <row r="202" spans="1:13" s="28" customFormat="1" ht="15" customHeight="1">
      <c r="A202" s="456" t="s">
        <v>282</v>
      </c>
      <c r="B202" s="448" t="s">
        <v>250</v>
      </c>
      <c r="C202" s="450" t="s">
        <v>283</v>
      </c>
      <c r="D202" s="452" t="s">
        <v>284</v>
      </c>
      <c r="E202" s="460" t="s">
        <v>510</v>
      </c>
      <c r="F202" s="461"/>
      <c r="G202" s="462"/>
      <c r="H202" s="460" t="s">
        <v>1410</v>
      </c>
      <c r="I202" s="461"/>
      <c r="J202" s="462"/>
      <c r="K202" s="121" t="s">
        <v>249</v>
      </c>
    </row>
    <row r="203" spans="1:13" s="28" customFormat="1">
      <c r="A203" s="457"/>
      <c r="B203" s="449"/>
      <c r="C203" s="451"/>
      <c r="D203" s="453"/>
      <c r="E203" s="111" t="s">
        <v>251</v>
      </c>
      <c r="F203" s="112" t="s">
        <v>252</v>
      </c>
      <c r="G203" s="115" t="s">
        <v>253</v>
      </c>
      <c r="H203" s="114" t="s">
        <v>251</v>
      </c>
      <c r="I203" s="113" t="s">
        <v>252</v>
      </c>
      <c r="J203" s="293" t="s">
        <v>253</v>
      </c>
      <c r="K203" s="122" t="s">
        <v>254</v>
      </c>
    </row>
    <row r="204" spans="1:13" s="28" customFormat="1" ht="15" customHeight="1">
      <c r="A204" s="49" t="s">
        <v>255</v>
      </c>
      <c r="B204" s="18"/>
      <c r="C204" s="55" t="s">
        <v>255</v>
      </c>
      <c r="D204" s="301"/>
      <c r="E204" s="287" t="s">
        <v>255</v>
      </c>
      <c r="F204" s="288"/>
      <c r="G204" s="289" t="s">
        <v>255</v>
      </c>
      <c r="H204" s="347" t="s">
        <v>255</v>
      </c>
      <c r="I204" s="288" t="s">
        <v>255</v>
      </c>
      <c r="J204" s="289" t="s">
        <v>255</v>
      </c>
      <c r="K204" s="123"/>
    </row>
    <row r="205" spans="1:13" s="28" customFormat="1" ht="15" customHeight="1">
      <c r="A205" s="25" t="s">
        <v>378</v>
      </c>
      <c r="B205" s="80" t="s">
        <v>257</v>
      </c>
      <c r="C205" s="55" t="s">
        <v>255</v>
      </c>
      <c r="D205" s="301"/>
      <c r="E205" s="40" t="s">
        <v>255</v>
      </c>
      <c r="F205" s="116"/>
      <c r="G205" s="43" t="s">
        <v>255</v>
      </c>
      <c r="H205" s="338" t="s">
        <v>255</v>
      </c>
      <c r="I205" s="116" t="s">
        <v>255</v>
      </c>
      <c r="J205" s="43" t="s">
        <v>255</v>
      </c>
      <c r="K205" s="123"/>
    </row>
    <row r="206" spans="1:13" s="267" customFormat="1" ht="15" customHeight="1">
      <c r="A206" s="50" t="s">
        <v>336</v>
      </c>
      <c r="B206" s="268" t="s">
        <v>701</v>
      </c>
      <c r="C206" s="56" t="s">
        <v>63</v>
      </c>
      <c r="D206" s="302" t="s">
        <v>514</v>
      </c>
      <c r="E206" s="276">
        <v>0</v>
      </c>
      <c r="F206" s="271">
        <v>0.31</v>
      </c>
      <c r="G206" s="272">
        <v>0.27</v>
      </c>
      <c r="H206" s="273">
        <v>0</v>
      </c>
      <c r="I206" s="271">
        <v>0</v>
      </c>
      <c r="J206" s="272">
        <v>2.5299999999999998</v>
      </c>
      <c r="K206" s="62">
        <f t="shared" ref="K206:K226" si="22">((J206/G206)-1)*100</f>
        <v>837.03703703703684</v>
      </c>
      <c r="L206" s="275"/>
      <c r="M206" s="266"/>
    </row>
    <row r="207" spans="1:13" s="267" customFormat="1" ht="15" customHeight="1">
      <c r="A207" s="50" t="s">
        <v>700</v>
      </c>
      <c r="B207" s="268" t="s">
        <v>699</v>
      </c>
      <c r="C207" s="56" t="s">
        <v>63</v>
      </c>
      <c r="D207" s="302" t="s">
        <v>514</v>
      </c>
      <c r="E207" s="276">
        <v>0</v>
      </c>
      <c r="F207" s="271">
        <v>0.26</v>
      </c>
      <c r="G207" s="272">
        <v>8.52</v>
      </c>
      <c r="H207" s="273">
        <v>0</v>
      </c>
      <c r="I207" s="271">
        <v>0.2</v>
      </c>
      <c r="J207" s="272">
        <v>7.1</v>
      </c>
      <c r="K207" s="62">
        <f t="shared" si="22"/>
        <v>-16.666666666666664</v>
      </c>
      <c r="L207" s="275"/>
      <c r="M207" s="266"/>
    </row>
    <row r="208" spans="1:13" s="267" customFormat="1" ht="15" customHeight="1">
      <c r="A208" s="50" t="s">
        <v>100</v>
      </c>
      <c r="B208" s="268" t="s">
        <v>698</v>
      </c>
      <c r="C208" s="56" t="s">
        <v>63</v>
      </c>
      <c r="D208" s="302" t="s">
        <v>514</v>
      </c>
      <c r="E208" s="276">
        <v>0</v>
      </c>
      <c r="F208" s="271">
        <v>0.19</v>
      </c>
      <c r="G208" s="272">
        <v>29.26</v>
      </c>
      <c r="H208" s="273">
        <v>0</v>
      </c>
      <c r="I208" s="271">
        <v>0.24</v>
      </c>
      <c r="J208" s="272">
        <v>17</v>
      </c>
      <c r="K208" s="62">
        <f t="shared" si="22"/>
        <v>-41.900205058099793</v>
      </c>
      <c r="L208" s="275"/>
      <c r="M208" s="266"/>
    </row>
    <row r="209" spans="1:13" s="267" customFormat="1" ht="15" customHeight="1">
      <c r="A209" s="50" t="s">
        <v>102</v>
      </c>
      <c r="B209" s="268" t="s">
        <v>697</v>
      </c>
      <c r="C209" s="56" t="s">
        <v>63</v>
      </c>
      <c r="D209" s="302" t="s">
        <v>514</v>
      </c>
      <c r="E209" s="276">
        <v>0</v>
      </c>
      <c r="F209" s="271">
        <v>0</v>
      </c>
      <c r="G209" s="272">
        <v>2.77</v>
      </c>
      <c r="H209" s="273">
        <v>0</v>
      </c>
      <c r="I209" s="271">
        <v>0.03</v>
      </c>
      <c r="J209" s="272">
        <v>2.86</v>
      </c>
      <c r="K209" s="62">
        <f t="shared" si="22"/>
        <v>3.2490974729241895</v>
      </c>
      <c r="L209" s="275"/>
      <c r="M209" s="266"/>
    </row>
    <row r="210" spans="1:13" s="267" customFormat="1" ht="15" customHeight="1">
      <c r="A210" s="50" t="s">
        <v>696</v>
      </c>
      <c r="B210" s="268" t="s">
        <v>695</v>
      </c>
      <c r="C210" s="56" t="s">
        <v>63</v>
      </c>
      <c r="D210" s="302" t="s">
        <v>514</v>
      </c>
      <c r="E210" s="276">
        <v>0</v>
      </c>
      <c r="F210" s="271">
        <v>0.1</v>
      </c>
      <c r="G210" s="272">
        <v>0.59</v>
      </c>
      <c r="H210" s="273">
        <v>0</v>
      </c>
      <c r="I210" s="271">
        <v>0.13</v>
      </c>
      <c r="J210" s="272">
        <v>0</v>
      </c>
      <c r="K210" s="62">
        <f t="shared" si="22"/>
        <v>-100</v>
      </c>
      <c r="L210" s="275"/>
      <c r="M210" s="266"/>
    </row>
    <row r="211" spans="1:13" s="28" customFormat="1" ht="15" customHeight="1">
      <c r="A211" s="456" t="s">
        <v>282</v>
      </c>
      <c r="B211" s="448" t="s">
        <v>250</v>
      </c>
      <c r="C211" s="450" t="s">
        <v>283</v>
      </c>
      <c r="D211" s="452" t="s">
        <v>284</v>
      </c>
      <c r="E211" s="460" t="s">
        <v>510</v>
      </c>
      <c r="F211" s="461"/>
      <c r="G211" s="462"/>
      <c r="H211" s="460" t="s">
        <v>1410</v>
      </c>
      <c r="I211" s="461"/>
      <c r="J211" s="462"/>
      <c r="K211" s="121" t="s">
        <v>249</v>
      </c>
    </row>
    <row r="212" spans="1:13" s="28" customFormat="1">
      <c r="A212" s="457"/>
      <c r="B212" s="449"/>
      <c r="C212" s="451"/>
      <c r="D212" s="453"/>
      <c r="E212" s="111" t="s">
        <v>251</v>
      </c>
      <c r="F212" s="112" t="s">
        <v>252</v>
      </c>
      <c r="G212" s="115" t="s">
        <v>253</v>
      </c>
      <c r="H212" s="114" t="s">
        <v>251</v>
      </c>
      <c r="I212" s="113" t="s">
        <v>252</v>
      </c>
      <c r="J212" s="293" t="s">
        <v>253</v>
      </c>
      <c r="K212" s="122" t="s">
        <v>254</v>
      </c>
    </row>
    <row r="213" spans="1:13" s="267" customFormat="1" ht="15" customHeight="1">
      <c r="A213" s="50" t="s">
        <v>293</v>
      </c>
      <c r="B213" s="268" t="s">
        <v>694</v>
      </c>
      <c r="C213" s="56" t="s">
        <v>63</v>
      </c>
      <c r="D213" s="302" t="s">
        <v>514</v>
      </c>
      <c r="E213" s="276">
        <v>0</v>
      </c>
      <c r="F213" s="271">
        <v>0.28999999999999998</v>
      </c>
      <c r="G213" s="272">
        <v>12.02</v>
      </c>
      <c r="H213" s="273">
        <v>0</v>
      </c>
      <c r="I213" s="271">
        <v>0</v>
      </c>
      <c r="J213" s="272">
        <v>12.39</v>
      </c>
      <c r="K213" s="62">
        <f t="shared" si="22"/>
        <v>3.0782029950083389</v>
      </c>
      <c r="L213" s="275"/>
      <c r="M213" s="266"/>
    </row>
    <row r="214" spans="1:13" s="267" customFormat="1" ht="15" customHeight="1">
      <c r="A214" s="50" t="s">
        <v>693</v>
      </c>
      <c r="B214" s="268" t="s">
        <v>692</v>
      </c>
      <c r="C214" s="56" t="s">
        <v>63</v>
      </c>
      <c r="D214" s="302" t="s">
        <v>514</v>
      </c>
      <c r="E214" s="276">
        <v>0</v>
      </c>
      <c r="F214" s="271">
        <v>0</v>
      </c>
      <c r="G214" s="272">
        <v>0.45</v>
      </c>
      <c r="H214" s="273">
        <v>0</v>
      </c>
      <c r="I214" s="271">
        <v>0.16</v>
      </c>
      <c r="J214" s="272">
        <v>0.26</v>
      </c>
      <c r="K214" s="62">
        <f t="shared" si="22"/>
        <v>-42.222222222222214</v>
      </c>
      <c r="L214" s="275"/>
      <c r="M214" s="266"/>
    </row>
    <row r="215" spans="1:13" s="267" customFormat="1" ht="15" customHeight="1">
      <c r="A215" s="50" t="s">
        <v>130</v>
      </c>
      <c r="B215" s="268" t="s">
        <v>691</v>
      </c>
      <c r="C215" s="56" t="s">
        <v>63</v>
      </c>
      <c r="D215" s="302" t="s">
        <v>514</v>
      </c>
      <c r="E215" s="276">
        <v>0</v>
      </c>
      <c r="F215" s="271">
        <v>0.23</v>
      </c>
      <c r="G215" s="272">
        <v>4.2</v>
      </c>
      <c r="H215" s="273">
        <v>0</v>
      </c>
      <c r="I215" s="271">
        <v>0</v>
      </c>
      <c r="J215" s="272">
        <v>4.67</v>
      </c>
      <c r="K215" s="62">
        <f t="shared" si="22"/>
        <v>11.190476190476195</v>
      </c>
      <c r="L215" s="275"/>
      <c r="M215" s="266"/>
    </row>
    <row r="216" spans="1:13" s="267" customFormat="1" ht="15" customHeight="1">
      <c r="A216" s="50" t="s">
        <v>30</v>
      </c>
      <c r="B216" s="268" t="s">
        <v>690</v>
      </c>
      <c r="C216" s="56" t="s">
        <v>63</v>
      </c>
      <c r="D216" s="302" t="s">
        <v>514</v>
      </c>
      <c r="E216" s="276">
        <v>0</v>
      </c>
      <c r="F216" s="271">
        <v>0</v>
      </c>
      <c r="G216" s="272">
        <v>0.61</v>
      </c>
      <c r="H216" s="273">
        <v>0</v>
      </c>
      <c r="I216" s="271">
        <v>0</v>
      </c>
      <c r="J216" s="272">
        <v>0.48</v>
      </c>
      <c r="K216" s="62">
        <f t="shared" si="22"/>
        <v>-21.311475409836067</v>
      </c>
      <c r="L216" s="275"/>
      <c r="M216" s="266"/>
    </row>
    <row r="217" spans="1:13" s="267" customFormat="1" ht="15" customHeight="1">
      <c r="A217" s="50" t="s">
        <v>135</v>
      </c>
      <c r="B217" s="268" t="s">
        <v>689</v>
      </c>
      <c r="C217" s="56" t="s">
        <v>63</v>
      </c>
      <c r="D217" s="302" t="s">
        <v>514</v>
      </c>
      <c r="E217" s="276">
        <v>0</v>
      </c>
      <c r="F217" s="271">
        <v>0.68</v>
      </c>
      <c r="G217" s="272">
        <v>17.46</v>
      </c>
      <c r="H217" s="273">
        <v>0</v>
      </c>
      <c r="I217" s="271">
        <v>0</v>
      </c>
      <c r="J217" s="272">
        <v>7.54</v>
      </c>
      <c r="K217" s="62">
        <f t="shared" si="22"/>
        <v>-56.815578465062998</v>
      </c>
      <c r="L217" s="275"/>
      <c r="M217" s="266"/>
    </row>
    <row r="218" spans="1:13" s="267" customFormat="1" ht="15" customHeight="1">
      <c r="A218" s="50" t="s">
        <v>32</v>
      </c>
      <c r="B218" s="268" t="s">
        <v>688</v>
      </c>
      <c r="C218" s="56" t="s">
        <v>63</v>
      </c>
      <c r="D218" s="302" t="s">
        <v>514</v>
      </c>
      <c r="E218" s="276">
        <v>0</v>
      </c>
      <c r="F218" s="271">
        <v>0</v>
      </c>
      <c r="G218" s="272">
        <v>1.03</v>
      </c>
      <c r="H218" s="273">
        <v>0</v>
      </c>
      <c r="I218" s="271">
        <v>0</v>
      </c>
      <c r="J218" s="272">
        <v>2</v>
      </c>
      <c r="K218" s="62">
        <f t="shared" si="22"/>
        <v>94.174757281553397</v>
      </c>
      <c r="L218" s="275"/>
      <c r="M218" s="266"/>
    </row>
    <row r="219" spans="1:13" s="267" customFormat="1" ht="15" customHeight="1">
      <c r="A219" s="50" t="s">
        <v>687</v>
      </c>
      <c r="B219" s="268" t="s">
        <v>686</v>
      </c>
      <c r="C219" s="56" t="s">
        <v>63</v>
      </c>
      <c r="D219" s="302" t="s">
        <v>514</v>
      </c>
      <c r="E219" s="276">
        <v>0</v>
      </c>
      <c r="F219" s="271">
        <v>1.07</v>
      </c>
      <c r="G219" s="272">
        <v>4.25</v>
      </c>
      <c r="H219" s="273">
        <v>0</v>
      </c>
      <c r="I219" s="271">
        <v>1.05</v>
      </c>
      <c r="J219" s="272">
        <v>2.5099999999999998</v>
      </c>
      <c r="K219" s="62">
        <f t="shared" si="22"/>
        <v>-40.941176470588239</v>
      </c>
      <c r="L219" s="275"/>
      <c r="M219" s="266"/>
    </row>
    <row r="220" spans="1:13" s="267" customFormat="1" ht="15" customHeight="1">
      <c r="A220" s="50" t="s">
        <v>7</v>
      </c>
      <c r="B220" s="268" t="s">
        <v>685</v>
      </c>
      <c r="C220" s="56" t="s">
        <v>63</v>
      </c>
      <c r="D220" s="302" t="s">
        <v>514</v>
      </c>
      <c r="E220" s="276">
        <v>0</v>
      </c>
      <c r="F220" s="271">
        <v>0.63</v>
      </c>
      <c r="G220" s="272">
        <v>46.32</v>
      </c>
      <c r="H220" s="273">
        <v>0</v>
      </c>
      <c r="I220" s="271">
        <v>5.24</v>
      </c>
      <c r="J220" s="272">
        <v>41.04</v>
      </c>
      <c r="K220" s="62">
        <f t="shared" si="22"/>
        <v>-11.398963730569955</v>
      </c>
      <c r="L220" s="275"/>
      <c r="M220" s="266"/>
    </row>
    <row r="221" spans="1:13" s="267" customFormat="1" ht="15" customHeight="1">
      <c r="A221" s="50" t="s">
        <v>184</v>
      </c>
      <c r="B221" s="268" t="s">
        <v>684</v>
      </c>
      <c r="C221" s="56" t="s">
        <v>63</v>
      </c>
      <c r="D221" s="302" t="s">
        <v>514</v>
      </c>
      <c r="E221" s="276">
        <v>0</v>
      </c>
      <c r="F221" s="271">
        <v>1.97</v>
      </c>
      <c r="G221" s="272">
        <v>49.73</v>
      </c>
      <c r="H221" s="273">
        <v>0.02</v>
      </c>
      <c r="I221" s="271">
        <v>1.37</v>
      </c>
      <c r="J221" s="272">
        <v>48.15</v>
      </c>
      <c r="K221" s="62">
        <f t="shared" si="22"/>
        <v>-3.1771566458877909</v>
      </c>
      <c r="L221" s="275"/>
      <c r="M221" s="266"/>
    </row>
    <row r="222" spans="1:13" s="267" customFormat="1" ht="15" customHeight="1">
      <c r="A222" s="50" t="s">
        <v>361</v>
      </c>
      <c r="B222" s="268" t="s">
        <v>683</v>
      </c>
      <c r="C222" s="56" t="s">
        <v>63</v>
      </c>
      <c r="D222" s="302" t="s">
        <v>514</v>
      </c>
      <c r="E222" s="276">
        <v>0</v>
      </c>
      <c r="F222" s="271">
        <v>0</v>
      </c>
      <c r="G222" s="272">
        <v>2.33</v>
      </c>
      <c r="H222" s="273">
        <v>0</v>
      </c>
      <c r="I222" s="271">
        <v>0</v>
      </c>
      <c r="J222" s="272">
        <v>1.31</v>
      </c>
      <c r="K222" s="62">
        <f t="shared" si="22"/>
        <v>-43.776824034334759</v>
      </c>
      <c r="L222" s="275"/>
      <c r="M222" s="266"/>
    </row>
    <row r="223" spans="1:13" s="267" customFormat="1" ht="15" customHeight="1">
      <c r="A223" s="50" t="s">
        <v>199</v>
      </c>
      <c r="B223" s="268" t="s">
        <v>682</v>
      </c>
      <c r="C223" s="56" t="s">
        <v>63</v>
      </c>
      <c r="D223" s="302" t="s">
        <v>514</v>
      </c>
      <c r="E223" s="276">
        <v>0</v>
      </c>
      <c r="F223" s="271">
        <v>0</v>
      </c>
      <c r="G223" s="272">
        <v>2.93</v>
      </c>
      <c r="H223" s="273">
        <v>0</v>
      </c>
      <c r="I223" s="271">
        <v>0</v>
      </c>
      <c r="J223" s="272">
        <v>2.67</v>
      </c>
      <c r="K223" s="62">
        <f t="shared" si="22"/>
        <v>-8.8737201365187808</v>
      </c>
      <c r="L223" s="275"/>
      <c r="M223" s="266"/>
    </row>
    <row r="224" spans="1:13" s="267" customFormat="1" ht="15" customHeight="1">
      <c r="A224" s="50" t="s">
        <v>681</v>
      </c>
      <c r="B224" s="389" t="s">
        <v>1428</v>
      </c>
      <c r="C224" s="56" t="s">
        <v>63</v>
      </c>
      <c r="D224" s="302" t="s">
        <v>514</v>
      </c>
      <c r="E224" s="276">
        <v>0</v>
      </c>
      <c r="F224" s="271">
        <v>0.7</v>
      </c>
      <c r="G224" s="272">
        <v>0.46</v>
      </c>
      <c r="H224" s="273">
        <v>0</v>
      </c>
      <c r="I224" s="271">
        <v>0.11</v>
      </c>
      <c r="J224" s="272">
        <v>2.48</v>
      </c>
      <c r="K224" s="62">
        <f t="shared" si="22"/>
        <v>439.13043478260869</v>
      </c>
      <c r="L224" s="275"/>
      <c r="M224" s="266"/>
    </row>
    <row r="225" spans="1:13" s="267" customFormat="1" ht="15" customHeight="1">
      <c r="A225" s="50" t="s">
        <v>210</v>
      </c>
      <c r="B225" s="268" t="s">
        <v>680</v>
      </c>
      <c r="C225" s="56" t="s">
        <v>63</v>
      </c>
      <c r="D225" s="302" t="s">
        <v>514</v>
      </c>
      <c r="E225" s="276">
        <v>0</v>
      </c>
      <c r="F225" s="271">
        <v>1.65</v>
      </c>
      <c r="G225" s="272">
        <v>19.29</v>
      </c>
      <c r="H225" s="273">
        <v>0.01</v>
      </c>
      <c r="I225" s="271">
        <v>1.3</v>
      </c>
      <c r="J225" s="272">
        <v>10.61</v>
      </c>
      <c r="K225" s="62">
        <f t="shared" si="22"/>
        <v>-44.997407983411094</v>
      </c>
      <c r="L225" s="275"/>
      <c r="M225" s="266"/>
    </row>
    <row r="226" spans="1:13" s="267" customFormat="1" ht="15" customHeight="1">
      <c r="A226" s="50" t="s">
        <v>679</v>
      </c>
      <c r="B226" s="268" t="s">
        <v>678</v>
      </c>
      <c r="C226" s="56" t="s">
        <v>63</v>
      </c>
      <c r="D226" s="302" t="s">
        <v>514</v>
      </c>
      <c r="E226" s="276">
        <v>0</v>
      </c>
      <c r="F226" s="271">
        <v>0.54</v>
      </c>
      <c r="G226" s="272">
        <v>27.12</v>
      </c>
      <c r="H226" s="273">
        <v>0.01</v>
      </c>
      <c r="I226" s="271">
        <v>0.28999999999999998</v>
      </c>
      <c r="J226" s="272">
        <v>13.28</v>
      </c>
      <c r="K226" s="62">
        <f t="shared" si="22"/>
        <v>-51.032448377581119</v>
      </c>
      <c r="L226" s="275"/>
      <c r="M226" s="266"/>
    </row>
    <row r="227" spans="1:13" s="29" customFormat="1" ht="15" customHeight="1">
      <c r="A227" s="50"/>
      <c r="B227" s="15"/>
      <c r="C227" s="56"/>
      <c r="D227" s="303"/>
      <c r="E227" s="48"/>
      <c r="F227" s="45"/>
      <c r="G227" s="117"/>
      <c r="H227" s="59"/>
      <c r="I227" s="45"/>
      <c r="J227" s="117"/>
      <c r="K227" s="62"/>
      <c r="L227" s="285"/>
    </row>
    <row r="228" spans="1:13" s="11" customFormat="1" ht="15" customHeight="1">
      <c r="A228" s="25" t="s">
        <v>401</v>
      </c>
      <c r="B228" s="84"/>
      <c r="C228" s="55"/>
      <c r="D228" s="301"/>
      <c r="E228" s="81">
        <f>SUM(E206:E227)</f>
        <v>0</v>
      </c>
      <c r="F228" s="83">
        <f t="shared" ref="F228:I228" si="23">SUM(F206:F227)</f>
        <v>8.620000000000001</v>
      </c>
      <c r="G228" s="82">
        <f>SUM(G206:G227)</f>
        <v>229.61</v>
      </c>
      <c r="H228" s="348">
        <f t="shared" si="23"/>
        <v>0.04</v>
      </c>
      <c r="I228" s="83">
        <f t="shared" si="23"/>
        <v>10.120000000000001</v>
      </c>
      <c r="J228" s="82">
        <f>SUM(J206:J227)</f>
        <v>178.87999999999997</v>
      </c>
      <c r="K228" s="62">
        <f t="shared" ref="K228" si="24">((J228/G228)-1)*100</f>
        <v>-22.093985453595245</v>
      </c>
    </row>
    <row r="229" spans="1:13" s="29" customFormat="1" ht="15" customHeight="1">
      <c r="A229" s="52"/>
      <c r="B229" s="34"/>
      <c r="C229" s="57"/>
      <c r="D229" s="303"/>
      <c r="E229" s="48"/>
      <c r="F229" s="45"/>
      <c r="G229" s="117"/>
      <c r="H229" s="59"/>
      <c r="I229" s="45"/>
      <c r="J229" s="117"/>
      <c r="K229" s="62"/>
      <c r="L229" s="285"/>
    </row>
    <row r="230" spans="1:13" s="29" customFormat="1" ht="15" customHeight="1">
      <c r="A230" s="52"/>
      <c r="B230" s="34"/>
      <c r="C230" s="57"/>
      <c r="D230" s="303"/>
      <c r="E230" s="48"/>
      <c r="F230" s="45"/>
      <c r="G230" s="117"/>
      <c r="H230" s="59"/>
      <c r="I230" s="45"/>
      <c r="J230" s="117"/>
      <c r="K230" s="62"/>
      <c r="L230" s="285"/>
    </row>
    <row r="231" spans="1:13" s="28" customFormat="1" ht="15" customHeight="1">
      <c r="A231" s="85" t="s">
        <v>379</v>
      </c>
      <c r="B231" s="86" t="s">
        <v>380</v>
      </c>
      <c r="C231" s="55" t="s">
        <v>255</v>
      </c>
      <c r="D231" s="301"/>
      <c r="E231" s="40" t="s">
        <v>255</v>
      </c>
      <c r="F231" s="116"/>
      <c r="G231" s="43" t="s">
        <v>255</v>
      </c>
      <c r="H231" s="338" t="s">
        <v>255</v>
      </c>
      <c r="I231" s="116" t="s">
        <v>255</v>
      </c>
      <c r="J231" s="43" t="s">
        <v>255</v>
      </c>
      <c r="K231" s="123"/>
    </row>
    <row r="232" spans="1:13" s="267" customFormat="1" ht="15" customHeight="1">
      <c r="A232" s="50" t="s">
        <v>738</v>
      </c>
      <c r="B232" s="268" t="s">
        <v>737</v>
      </c>
      <c r="C232" s="56" t="s">
        <v>63</v>
      </c>
      <c r="D232" s="302" t="s">
        <v>533</v>
      </c>
      <c r="E232" s="276">
        <v>0</v>
      </c>
      <c r="F232" s="271">
        <v>0.24</v>
      </c>
      <c r="G232" s="272">
        <v>0.83</v>
      </c>
      <c r="H232" s="273">
        <v>0</v>
      </c>
      <c r="I232" s="271">
        <v>1.48</v>
      </c>
      <c r="J232" s="272">
        <v>2.5499999999999998</v>
      </c>
      <c r="K232" s="62">
        <f t="shared" ref="K232:K254" si="25">((J232/G232)-1)*100</f>
        <v>207.22891566265059</v>
      </c>
      <c r="L232" s="275"/>
      <c r="M232" s="266"/>
    </row>
    <row r="233" spans="1:13" s="267" customFormat="1" ht="15" customHeight="1">
      <c r="A233" s="50" t="s">
        <v>68</v>
      </c>
      <c r="B233" s="268" t="s">
        <v>736</v>
      </c>
      <c r="C233" s="56" t="s">
        <v>63</v>
      </c>
      <c r="D233" s="302" t="s">
        <v>533</v>
      </c>
      <c r="E233" s="276">
        <v>0</v>
      </c>
      <c r="F233" s="271">
        <v>0.57999999999999996</v>
      </c>
      <c r="G233" s="272">
        <v>2.2200000000000002</v>
      </c>
      <c r="H233" s="273">
        <v>0</v>
      </c>
      <c r="I233" s="271">
        <v>0.47</v>
      </c>
      <c r="J233" s="272">
        <v>3.27</v>
      </c>
      <c r="K233" s="62">
        <f t="shared" si="25"/>
        <v>47.297297297297277</v>
      </c>
      <c r="L233" s="275"/>
      <c r="M233" s="266"/>
    </row>
    <row r="234" spans="1:13" s="267" customFormat="1" ht="15" customHeight="1">
      <c r="A234" s="50" t="s">
        <v>735</v>
      </c>
      <c r="B234" s="268" t="s">
        <v>734</v>
      </c>
      <c r="C234" s="56" t="s">
        <v>63</v>
      </c>
      <c r="D234" s="302" t="s">
        <v>533</v>
      </c>
      <c r="E234" s="276">
        <v>0</v>
      </c>
      <c r="F234" s="271">
        <v>1.71</v>
      </c>
      <c r="G234" s="272">
        <v>5.61</v>
      </c>
      <c r="H234" s="273">
        <v>0.03</v>
      </c>
      <c r="I234" s="271">
        <v>1.18</v>
      </c>
      <c r="J234" s="272">
        <v>9.34</v>
      </c>
      <c r="K234" s="62">
        <f t="shared" si="25"/>
        <v>66.488413547237073</v>
      </c>
      <c r="L234" s="275"/>
      <c r="M234" s="266"/>
    </row>
    <row r="235" spans="1:13" s="267" customFormat="1" ht="15" customHeight="1">
      <c r="A235" s="50" t="s">
        <v>733</v>
      </c>
      <c r="B235" s="268" t="s">
        <v>732</v>
      </c>
      <c r="C235" s="56" t="s">
        <v>63</v>
      </c>
      <c r="D235" s="302" t="s">
        <v>533</v>
      </c>
      <c r="E235" s="276">
        <v>0</v>
      </c>
      <c r="F235" s="271">
        <v>0.02</v>
      </c>
      <c r="G235" s="272">
        <v>0.01</v>
      </c>
      <c r="H235" s="273">
        <v>0.01</v>
      </c>
      <c r="I235" s="271">
        <v>0.1</v>
      </c>
      <c r="J235" s="272">
        <v>0.39</v>
      </c>
      <c r="K235" s="62">
        <f t="shared" si="25"/>
        <v>3800</v>
      </c>
      <c r="L235" s="275"/>
      <c r="M235" s="266"/>
    </row>
    <row r="236" spans="1:13" s="267" customFormat="1" ht="15" customHeight="1">
      <c r="A236" s="50" t="s">
        <v>84</v>
      </c>
      <c r="B236" s="268" t="s">
        <v>731</v>
      </c>
      <c r="C236" s="56" t="s">
        <v>63</v>
      </c>
      <c r="D236" s="302" t="s">
        <v>533</v>
      </c>
      <c r="E236" s="276">
        <v>0</v>
      </c>
      <c r="F236" s="271">
        <v>3.54</v>
      </c>
      <c r="G236" s="272">
        <v>61.76</v>
      </c>
      <c r="H236" s="273">
        <v>0</v>
      </c>
      <c r="I236" s="271">
        <v>3.55</v>
      </c>
      <c r="J236" s="272">
        <v>62.54</v>
      </c>
      <c r="K236" s="62">
        <f t="shared" si="25"/>
        <v>1.2629533678756522</v>
      </c>
      <c r="L236" s="275"/>
      <c r="M236" s="266"/>
    </row>
    <row r="237" spans="1:13" s="267" customFormat="1" ht="15" customHeight="1">
      <c r="A237" s="50" t="s">
        <v>730</v>
      </c>
      <c r="B237" s="268" t="s">
        <v>729</v>
      </c>
      <c r="C237" s="56" t="s">
        <v>63</v>
      </c>
      <c r="D237" s="302" t="s">
        <v>533</v>
      </c>
      <c r="E237" s="276">
        <v>0</v>
      </c>
      <c r="F237" s="271">
        <v>0.17</v>
      </c>
      <c r="G237" s="272">
        <v>0.89</v>
      </c>
      <c r="H237" s="273">
        <v>0.01</v>
      </c>
      <c r="I237" s="271">
        <v>0.11</v>
      </c>
      <c r="J237" s="272">
        <v>2.02</v>
      </c>
      <c r="K237" s="62">
        <f t="shared" si="25"/>
        <v>126.96629213483143</v>
      </c>
      <c r="L237" s="275"/>
      <c r="M237" s="266"/>
    </row>
    <row r="238" spans="1:13" s="267" customFormat="1" ht="15" customHeight="1">
      <c r="A238" s="50" t="s">
        <v>99</v>
      </c>
      <c r="B238" s="268" t="s">
        <v>728</v>
      </c>
      <c r="C238" s="56" t="s">
        <v>63</v>
      </c>
      <c r="D238" s="302" t="s">
        <v>533</v>
      </c>
      <c r="E238" s="276">
        <v>0</v>
      </c>
      <c r="F238" s="271">
        <v>0.33</v>
      </c>
      <c r="G238" s="272">
        <v>3.85</v>
      </c>
      <c r="H238" s="273">
        <v>0.23</v>
      </c>
      <c r="I238" s="271">
        <v>0</v>
      </c>
      <c r="J238" s="272">
        <v>2.5</v>
      </c>
      <c r="K238" s="62">
        <f t="shared" si="25"/>
        <v>-35.064935064935064</v>
      </c>
      <c r="L238" s="275"/>
      <c r="M238" s="266"/>
    </row>
    <row r="239" spans="1:13" s="267" customFormat="1" ht="15" customHeight="1">
      <c r="A239" s="50" t="s">
        <v>727</v>
      </c>
      <c r="B239" s="268" t="s">
        <v>726</v>
      </c>
      <c r="C239" s="56" t="s">
        <v>63</v>
      </c>
      <c r="D239" s="302" t="s">
        <v>533</v>
      </c>
      <c r="E239" s="276">
        <v>0</v>
      </c>
      <c r="F239" s="271">
        <v>0.05</v>
      </c>
      <c r="G239" s="272">
        <v>0.11</v>
      </c>
      <c r="H239" s="273">
        <v>0</v>
      </c>
      <c r="I239" s="271">
        <v>0.11</v>
      </c>
      <c r="J239" s="272">
        <v>0.28999999999999998</v>
      </c>
      <c r="K239" s="62">
        <f t="shared" si="25"/>
        <v>163.63636363636363</v>
      </c>
      <c r="L239" s="275"/>
      <c r="M239" s="266"/>
    </row>
    <row r="240" spans="1:13" s="267" customFormat="1" ht="15" customHeight="1">
      <c r="A240" s="50" t="s">
        <v>725</v>
      </c>
      <c r="B240" s="268" t="s">
        <v>724</v>
      </c>
      <c r="C240" s="56" t="s">
        <v>63</v>
      </c>
      <c r="D240" s="302" t="s">
        <v>533</v>
      </c>
      <c r="E240" s="276">
        <v>0</v>
      </c>
      <c r="F240" s="271">
        <v>0</v>
      </c>
      <c r="G240" s="272">
        <v>1.37</v>
      </c>
      <c r="H240" s="273">
        <v>0</v>
      </c>
      <c r="I240" s="271">
        <v>0</v>
      </c>
      <c r="J240" s="272">
        <v>1.72</v>
      </c>
      <c r="K240" s="62">
        <f t="shared" si="25"/>
        <v>25.547445255474432</v>
      </c>
      <c r="L240" s="275"/>
      <c r="M240" s="266"/>
    </row>
    <row r="241" spans="1:13" s="267" customFormat="1" ht="15" customHeight="1">
      <c r="A241" s="50" t="s">
        <v>723</v>
      </c>
      <c r="B241" s="268" t="s">
        <v>722</v>
      </c>
      <c r="C241" s="56" t="s">
        <v>63</v>
      </c>
      <c r="D241" s="302" t="s">
        <v>533</v>
      </c>
      <c r="E241" s="276">
        <v>0</v>
      </c>
      <c r="F241" s="271">
        <v>0.04</v>
      </c>
      <c r="G241" s="272">
        <v>7.0000000000000007E-2</v>
      </c>
      <c r="H241" s="273">
        <v>0</v>
      </c>
      <c r="I241" s="271">
        <v>7.0000000000000007E-2</v>
      </c>
      <c r="J241" s="272">
        <v>0.21</v>
      </c>
      <c r="K241" s="62">
        <f t="shared" si="25"/>
        <v>199.99999999999994</v>
      </c>
      <c r="L241" s="275"/>
      <c r="M241" s="266"/>
    </row>
    <row r="242" spans="1:13" s="267" customFormat="1" ht="15" customHeight="1">
      <c r="A242" s="50" t="s">
        <v>344</v>
      </c>
      <c r="B242" s="268" t="s">
        <v>721</v>
      </c>
      <c r="C242" s="56" t="s">
        <v>63</v>
      </c>
      <c r="D242" s="302" t="s">
        <v>533</v>
      </c>
      <c r="E242" s="276">
        <v>0</v>
      </c>
      <c r="F242" s="271">
        <v>0</v>
      </c>
      <c r="G242" s="272">
        <v>1.02</v>
      </c>
      <c r="H242" s="273">
        <v>0</v>
      </c>
      <c r="I242" s="271">
        <v>0.11</v>
      </c>
      <c r="J242" s="272">
        <v>0.62</v>
      </c>
      <c r="K242" s="62">
        <f t="shared" si="25"/>
        <v>-39.215686274509807</v>
      </c>
      <c r="L242" s="275"/>
      <c r="M242" s="266"/>
    </row>
    <row r="243" spans="1:13" s="267" customFormat="1" ht="15" customHeight="1">
      <c r="A243" s="50" t="s">
        <v>720</v>
      </c>
      <c r="B243" s="268" t="s">
        <v>719</v>
      </c>
      <c r="C243" s="56" t="s">
        <v>63</v>
      </c>
      <c r="D243" s="302" t="s">
        <v>533</v>
      </c>
      <c r="E243" s="276">
        <v>0</v>
      </c>
      <c r="F243" s="271">
        <v>0</v>
      </c>
      <c r="G243" s="272">
        <v>1.43</v>
      </c>
      <c r="H243" s="273">
        <v>0</v>
      </c>
      <c r="I243" s="271">
        <v>0</v>
      </c>
      <c r="J243" s="272">
        <v>1.39</v>
      </c>
      <c r="K243" s="62">
        <f t="shared" si="25"/>
        <v>-2.7972027972028024</v>
      </c>
      <c r="L243" s="275"/>
      <c r="M243" s="266"/>
    </row>
    <row r="244" spans="1:13" s="267" customFormat="1" ht="15" customHeight="1">
      <c r="A244" s="50" t="s">
        <v>275</v>
      </c>
      <c r="B244" s="268" t="s">
        <v>718</v>
      </c>
      <c r="C244" s="56" t="s">
        <v>63</v>
      </c>
      <c r="D244" s="302" t="s">
        <v>533</v>
      </c>
      <c r="E244" s="276">
        <v>0</v>
      </c>
      <c r="F244" s="271">
        <v>0.87</v>
      </c>
      <c r="G244" s="272">
        <v>27.82</v>
      </c>
      <c r="H244" s="273">
        <v>0</v>
      </c>
      <c r="I244" s="271">
        <v>0.99</v>
      </c>
      <c r="J244" s="272">
        <v>32.44</v>
      </c>
      <c r="K244" s="62">
        <f t="shared" si="25"/>
        <v>16.60675772825304</v>
      </c>
      <c r="L244" s="275"/>
      <c r="M244" s="266"/>
    </row>
    <row r="245" spans="1:13" s="267" customFormat="1" ht="15" customHeight="1">
      <c r="A245" s="50" t="s">
        <v>717</v>
      </c>
      <c r="B245" s="268" t="s">
        <v>716</v>
      </c>
      <c r="C245" s="56" t="s">
        <v>63</v>
      </c>
      <c r="D245" s="302" t="s">
        <v>533</v>
      </c>
      <c r="E245" s="276">
        <v>0</v>
      </c>
      <c r="F245" s="271">
        <v>0</v>
      </c>
      <c r="G245" s="272">
        <v>0.52</v>
      </c>
      <c r="H245" s="273">
        <v>0</v>
      </c>
      <c r="I245" s="271">
        <v>0</v>
      </c>
      <c r="J245" s="272">
        <v>0.28999999999999998</v>
      </c>
      <c r="K245" s="62">
        <f t="shared" si="25"/>
        <v>-44.230769230769241</v>
      </c>
      <c r="L245" s="275"/>
      <c r="M245" s="266"/>
    </row>
    <row r="246" spans="1:13" s="267" customFormat="1" ht="15" customHeight="1">
      <c r="A246" s="50" t="s">
        <v>715</v>
      </c>
      <c r="B246" s="268" t="s">
        <v>714</v>
      </c>
      <c r="C246" s="56" t="s">
        <v>63</v>
      </c>
      <c r="D246" s="302" t="s">
        <v>533</v>
      </c>
      <c r="E246" s="276">
        <v>0</v>
      </c>
      <c r="F246" s="271">
        <v>0.09</v>
      </c>
      <c r="G246" s="272">
        <v>0.14000000000000001</v>
      </c>
      <c r="H246" s="273">
        <v>0</v>
      </c>
      <c r="I246" s="271">
        <v>0.17</v>
      </c>
      <c r="J246" s="272">
        <v>0.56999999999999995</v>
      </c>
      <c r="K246" s="62">
        <f t="shared" si="25"/>
        <v>307.14285714285705</v>
      </c>
      <c r="L246" s="275"/>
      <c r="M246" s="266"/>
    </row>
    <row r="247" spans="1:13" s="267" customFormat="1" ht="15" customHeight="1">
      <c r="A247" s="50" t="s">
        <v>308</v>
      </c>
      <c r="B247" s="268" t="s">
        <v>713</v>
      </c>
      <c r="C247" s="56" t="s">
        <v>63</v>
      </c>
      <c r="D247" s="302" t="s">
        <v>533</v>
      </c>
      <c r="E247" s="276">
        <v>0</v>
      </c>
      <c r="F247" s="271">
        <v>0.35</v>
      </c>
      <c r="G247" s="272">
        <v>8.66</v>
      </c>
      <c r="H247" s="273">
        <v>0</v>
      </c>
      <c r="I247" s="271">
        <v>0.21</v>
      </c>
      <c r="J247" s="272">
        <v>8.49</v>
      </c>
      <c r="K247" s="62">
        <f t="shared" si="25"/>
        <v>-1.9630484988452657</v>
      </c>
      <c r="L247" s="275"/>
      <c r="M247" s="266"/>
    </row>
    <row r="248" spans="1:13" s="267" customFormat="1" ht="15" customHeight="1">
      <c r="A248" s="50" t="s">
        <v>310</v>
      </c>
      <c r="B248" s="268" t="s">
        <v>712</v>
      </c>
      <c r="C248" s="56" t="s">
        <v>63</v>
      </c>
      <c r="D248" s="302" t="s">
        <v>533</v>
      </c>
      <c r="E248" s="276">
        <v>0</v>
      </c>
      <c r="F248" s="271">
        <v>0.96</v>
      </c>
      <c r="G248" s="272">
        <v>5.81</v>
      </c>
      <c r="H248" s="273">
        <v>0</v>
      </c>
      <c r="I248" s="271">
        <v>0</v>
      </c>
      <c r="J248" s="272">
        <v>6.67</v>
      </c>
      <c r="K248" s="62">
        <f t="shared" si="25"/>
        <v>14.802065404475041</v>
      </c>
      <c r="L248" s="275"/>
      <c r="M248" s="266"/>
    </row>
    <row r="249" spans="1:13" s="267" customFormat="1" ht="15" customHeight="1">
      <c r="A249" s="50" t="s">
        <v>711</v>
      </c>
      <c r="B249" s="268" t="s">
        <v>710</v>
      </c>
      <c r="C249" s="56" t="s">
        <v>63</v>
      </c>
      <c r="D249" s="302" t="s">
        <v>533</v>
      </c>
      <c r="E249" s="276">
        <v>0</v>
      </c>
      <c r="F249" s="271">
        <v>0.74</v>
      </c>
      <c r="G249" s="272">
        <v>5.67</v>
      </c>
      <c r="H249" s="273">
        <v>0.01</v>
      </c>
      <c r="I249" s="271">
        <v>0.37</v>
      </c>
      <c r="J249" s="272">
        <v>4.3499999999999996</v>
      </c>
      <c r="K249" s="62">
        <f t="shared" si="25"/>
        <v>-23.280423280423289</v>
      </c>
      <c r="L249" s="275"/>
      <c r="M249" s="266"/>
    </row>
    <row r="250" spans="1:13" s="267" customFormat="1" ht="15" customHeight="1">
      <c r="A250" s="50" t="s">
        <v>360</v>
      </c>
      <c r="B250" s="268" t="s">
        <v>709</v>
      </c>
      <c r="C250" s="56" t="s">
        <v>63</v>
      </c>
      <c r="D250" s="302" t="s">
        <v>533</v>
      </c>
      <c r="E250" s="276">
        <v>0</v>
      </c>
      <c r="F250" s="271">
        <v>0.5</v>
      </c>
      <c r="G250" s="272">
        <v>2</v>
      </c>
      <c r="H250" s="273">
        <v>0</v>
      </c>
      <c r="I250" s="271">
        <v>0</v>
      </c>
      <c r="J250" s="272">
        <v>0.46</v>
      </c>
      <c r="K250" s="62">
        <f t="shared" si="25"/>
        <v>-77</v>
      </c>
      <c r="L250" s="275"/>
      <c r="M250" s="266"/>
    </row>
    <row r="251" spans="1:13" s="267" customFormat="1" ht="15" customHeight="1">
      <c r="A251" s="50" t="s">
        <v>33</v>
      </c>
      <c r="B251" s="268" t="s">
        <v>708</v>
      </c>
      <c r="C251" s="56" t="s">
        <v>63</v>
      </c>
      <c r="D251" s="302" t="s">
        <v>533</v>
      </c>
      <c r="E251" s="276">
        <v>0</v>
      </c>
      <c r="F251" s="271">
        <v>0</v>
      </c>
      <c r="G251" s="272">
        <v>4.47</v>
      </c>
      <c r="H251" s="273">
        <v>0</v>
      </c>
      <c r="I251" s="271">
        <v>0.5</v>
      </c>
      <c r="J251" s="272">
        <v>2.94</v>
      </c>
      <c r="K251" s="62">
        <f t="shared" si="25"/>
        <v>-34.228187919463082</v>
      </c>
      <c r="L251" s="275"/>
      <c r="M251" s="266"/>
    </row>
    <row r="252" spans="1:13" s="267" customFormat="1" ht="15" customHeight="1">
      <c r="A252" s="50" t="s">
        <v>207</v>
      </c>
      <c r="B252" s="268" t="s">
        <v>707</v>
      </c>
      <c r="C252" s="56" t="s">
        <v>63</v>
      </c>
      <c r="D252" s="302" t="s">
        <v>533</v>
      </c>
      <c r="E252" s="276">
        <v>0</v>
      </c>
      <c r="F252" s="271">
        <v>0</v>
      </c>
      <c r="G252" s="272">
        <v>1.04</v>
      </c>
      <c r="H252" s="273">
        <v>0</v>
      </c>
      <c r="I252" s="271">
        <v>0</v>
      </c>
      <c r="J252" s="272">
        <v>4.8499999999999996</v>
      </c>
      <c r="K252" s="62">
        <f t="shared" si="25"/>
        <v>366.34615384615381</v>
      </c>
      <c r="L252" s="275"/>
      <c r="M252" s="266"/>
    </row>
    <row r="253" spans="1:13" s="267" customFormat="1" ht="15" customHeight="1">
      <c r="A253" s="50" t="s">
        <v>706</v>
      </c>
      <c r="B253" s="268" t="s">
        <v>705</v>
      </c>
      <c r="C253" s="56" t="s">
        <v>63</v>
      </c>
      <c r="D253" s="302" t="s">
        <v>533</v>
      </c>
      <c r="E253" s="276">
        <v>0</v>
      </c>
      <c r="F253" s="271">
        <v>0.17</v>
      </c>
      <c r="G253" s="272">
        <v>1.03</v>
      </c>
      <c r="H253" s="273">
        <v>0</v>
      </c>
      <c r="I253" s="271">
        <v>0.11</v>
      </c>
      <c r="J253" s="272">
        <v>1.1399999999999999</v>
      </c>
      <c r="K253" s="62">
        <f t="shared" si="25"/>
        <v>10.679611650485432</v>
      </c>
      <c r="L253" s="275"/>
      <c r="M253" s="266"/>
    </row>
    <row r="254" spans="1:13" s="267" customFormat="1" ht="15" customHeight="1">
      <c r="A254" s="50" t="s">
        <v>26</v>
      </c>
      <c r="B254" s="268" t="s">
        <v>704</v>
      </c>
      <c r="C254" s="56" t="s">
        <v>63</v>
      </c>
      <c r="D254" s="302" t="s">
        <v>533</v>
      </c>
      <c r="E254" s="276">
        <v>0</v>
      </c>
      <c r="F254" s="271">
        <v>0</v>
      </c>
      <c r="G254" s="272">
        <v>5.25</v>
      </c>
      <c r="H254" s="273">
        <v>0</v>
      </c>
      <c r="I254" s="271">
        <v>0</v>
      </c>
      <c r="J254" s="272">
        <v>2.12</v>
      </c>
      <c r="K254" s="62">
        <f t="shared" si="25"/>
        <v>-59.619047619047613</v>
      </c>
      <c r="L254" s="275"/>
      <c r="M254" s="266"/>
    </row>
    <row r="255" spans="1:13" s="29" customFormat="1" ht="15" customHeight="1">
      <c r="A255" s="50"/>
      <c r="B255" s="14"/>
      <c r="C255" s="56"/>
      <c r="D255" s="303"/>
      <c r="E255" s="48"/>
      <c r="F255" s="45"/>
      <c r="G255" s="117"/>
      <c r="H255" s="59"/>
      <c r="I255" s="45"/>
      <c r="J255" s="117"/>
      <c r="K255" s="62"/>
    </row>
    <row r="256" spans="1:13" s="11" customFormat="1" ht="15" customHeight="1">
      <c r="A256" s="85" t="s">
        <v>402</v>
      </c>
      <c r="B256" s="87"/>
      <c r="C256" s="55"/>
      <c r="D256" s="301"/>
      <c r="E256" s="81">
        <f>SUM(E232:E255)</f>
        <v>0</v>
      </c>
      <c r="F256" s="83">
        <f t="shared" ref="F256:J256" si="26">SUM(F232:F255)</f>
        <v>10.36</v>
      </c>
      <c r="G256" s="82">
        <f t="shared" si="26"/>
        <v>141.57999999999996</v>
      </c>
      <c r="H256" s="348">
        <f t="shared" si="26"/>
        <v>0.29000000000000004</v>
      </c>
      <c r="I256" s="83">
        <f t="shared" si="26"/>
        <v>9.5299999999999994</v>
      </c>
      <c r="J256" s="82">
        <f t="shared" si="26"/>
        <v>151.15999999999997</v>
      </c>
      <c r="K256" s="62">
        <f t="shared" ref="K256" si="27">((J256/G256)-1)*100</f>
        <v>6.7664924424353901</v>
      </c>
    </row>
    <row r="257" spans="1:13" s="29" customFormat="1" ht="15" customHeight="1">
      <c r="A257" s="52"/>
      <c r="B257" s="34"/>
      <c r="C257" s="57"/>
      <c r="D257" s="303"/>
      <c r="E257" s="48"/>
      <c r="F257" s="45"/>
      <c r="G257" s="117"/>
      <c r="H257" s="59"/>
      <c r="I257" s="45"/>
      <c r="J257" s="117"/>
      <c r="K257" s="62"/>
      <c r="L257" s="285"/>
    </row>
    <row r="258" spans="1:13" s="29" customFormat="1" ht="15" customHeight="1">
      <c r="A258" s="52"/>
      <c r="B258" s="34"/>
      <c r="C258" s="57"/>
      <c r="D258" s="303"/>
      <c r="E258" s="48"/>
      <c r="F258" s="45"/>
      <c r="G258" s="117"/>
      <c r="H258" s="59"/>
      <c r="I258" s="45"/>
      <c r="J258" s="117"/>
      <c r="K258" s="62"/>
      <c r="L258" s="285"/>
    </row>
    <row r="259" spans="1:13" s="28" customFormat="1" ht="15" customHeight="1">
      <c r="A259" s="88" t="s">
        <v>381</v>
      </c>
      <c r="B259" s="95" t="s">
        <v>259</v>
      </c>
      <c r="C259" s="55" t="s">
        <v>255</v>
      </c>
      <c r="D259" s="301"/>
      <c r="E259" s="40" t="s">
        <v>255</v>
      </c>
      <c r="F259" s="116"/>
      <c r="G259" s="43" t="s">
        <v>255</v>
      </c>
      <c r="H259" s="338" t="s">
        <v>255</v>
      </c>
      <c r="I259" s="116" t="s">
        <v>255</v>
      </c>
      <c r="J259" s="43" t="s">
        <v>255</v>
      </c>
      <c r="K259" s="123"/>
    </row>
    <row r="260" spans="1:13" s="267" customFormat="1" ht="15" customHeight="1">
      <c r="A260" s="50" t="s">
        <v>333</v>
      </c>
      <c r="B260" s="268" t="s">
        <v>799</v>
      </c>
      <c r="C260" s="56" t="s">
        <v>63</v>
      </c>
      <c r="D260" s="302" t="s">
        <v>557</v>
      </c>
      <c r="E260" s="276">
        <v>0</v>
      </c>
      <c r="F260" s="271">
        <v>0.13</v>
      </c>
      <c r="G260" s="272">
        <v>2.44</v>
      </c>
      <c r="H260" s="273">
        <v>0</v>
      </c>
      <c r="I260" s="271">
        <v>0</v>
      </c>
      <c r="J260" s="272">
        <v>1.8</v>
      </c>
      <c r="K260" s="62">
        <f t="shared" ref="K260:K276" si="28">((J260/G260)-1)*100</f>
        <v>-26.229508196721309</v>
      </c>
      <c r="L260" s="275"/>
      <c r="M260" s="266"/>
    </row>
    <row r="261" spans="1:13" s="267" customFormat="1" ht="15" customHeight="1">
      <c r="A261" s="50" t="s">
        <v>798</v>
      </c>
      <c r="B261" s="268" t="s">
        <v>797</v>
      </c>
      <c r="C261" s="56" t="s">
        <v>63</v>
      </c>
      <c r="D261" s="302" t="s">
        <v>557</v>
      </c>
      <c r="E261" s="276">
        <v>0</v>
      </c>
      <c r="F261" s="271">
        <v>0.6</v>
      </c>
      <c r="G261" s="272">
        <v>13.8</v>
      </c>
      <c r="H261" s="273">
        <v>0</v>
      </c>
      <c r="I261" s="271">
        <v>0.98</v>
      </c>
      <c r="J261" s="272">
        <v>14.07</v>
      </c>
      <c r="K261" s="62">
        <f t="shared" si="28"/>
        <v>1.9565217391304346</v>
      </c>
      <c r="L261" s="275"/>
      <c r="M261" s="266"/>
    </row>
    <row r="262" spans="1:13" s="267" customFormat="1" ht="15" customHeight="1">
      <c r="A262" s="50" t="s">
        <v>71</v>
      </c>
      <c r="B262" s="268" t="s">
        <v>796</v>
      </c>
      <c r="C262" s="56" t="s">
        <v>63</v>
      </c>
      <c r="D262" s="302" t="s">
        <v>557</v>
      </c>
      <c r="E262" s="276">
        <v>0</v>
      </c>
      <c r="F262" s="271">
        <v>0.64</v>
      </c>
      <c r="G262" s="272">
        <v>12.17</v>
      </c>
      <c r="H262" s="273">
        <v>0</v>
      </c>
      <c r="I262" s="271">
        <v>0.23</v>
      </c>
      <c r="J262" s="272">
        <v>17.46</v>
      </c>
      <c r="K262" s="62">
        <f t="shared" si="28"/>
        <v>43.46754313886607</v>
      </c>
      <c r="L262" s="275"/>
      <c r="M262" s="266"/>
    </row>
    <row r="263" spans="1:13" s="267" customFormat="1" ht="15" customHeight="1">
      <c r="A263" s="50" t="s">
        <v>83</v>
      </c>
      <c r="B263" s="268" t="s">
        <v>795</v>
      </c>
      <c r="C263" s="56" t="s">
        <v>63</v>
      </c>
      <c r="D263" s="302" t="s">
        <v>557</v>
      </c>
      <c r="E263" s="276">
        <v>0</v>
      </c>
      <c r="F263" s="271">
        <v>0.38</v>
      </c>
      <c r="G263" s="272">
        <v>7.77</v>
      </c>
      <c r="H263" s="273">
        <v>0.01</v>
      </c>
      <c r="I263" s="271">
        <v>0.6</v>
      </c>
      <c r="J263" s="272">
        <v>7.14</v>
      </c>
      <c r="K263" s="62">
        <f t="shared" si="28"/>
        <v>-8.1081081081081035</v>
      </c>
      <c r="L263" s="275"/>
      <c r="M263" s="266"/>
    </row>
    <row r="264" spans="1:13" s="267" customFormat="1" ht="15" customHeight="1">
      <c r="A264" s="50" t="s">
        <v>794</v>
      </c>
      <c r="B264" s="389" t="s">
        <v>1430</v>
      </c>
      <c r="C264" s="56" t="s">
        <v>63</v>
      </c>
      <c r="D264" s="302" t="s">
        <v>557</v>
      </c>
      <c r="E264" s="276">
        <v>0</v>
      </c>
      <c r="F264" s="271">
        <v>0</v>
      </c>
      <c r="G264" s="272">
        <v>0.82</v>
      </c>
      <c r="H264" s="273">
        <v>0</v>
      </c>
      <c r="I264" s="271">
        <v>0</v>
      </c>
      <c r="J264" s="272">
        <v>0.64</v>
      </c>
      <c r="K264" s="62">
        <f t="shared" si="28"/>
        <v>-21.95121951219512</v>
      </c>
      <c r="L264" s="275"/>
      <c r="M264" s="266"/>
    </row>
    <row r="265" spans="1:13" s="267" customFormat="1" ht="15" customHeight="1">
      <c r="A265" s="50" t="s">
        <v>111</v>
      </c>
      <c r="B265" s="389" t="s">
        <v>793</v>
      </c>
      <c r="C265" s="56" t="s">
        <v>63</v>
      </c>
      <c r="D265" s="302" t="s">
        <v>557</v>
      </c>
      <c r="E265" s="276">
        <v>0</v>
      </c>
      <c r="F265" s="271">
        <v>0.24</v>
      </c>
      <c r="G265" s="272">
        <v>21.48</v>
      </c>
      <c r="H265" s="273">
        <v>0.01</v>
      </c>
      <c r="I265" s="271">
        <v>0.32</v>
      </c>
      <c r="J265" s="272">
        <v>16.809999999999999</v>
      </c>
      <c r="K265" s="62">
        <f t="shared" si="28"/>
        <v>-21.741154562383624</v>
      </c>
      <c r="L265" s="275"/>
      <c r="M265" s="266"/>
    </row>
    <row r="266" spans="1:13" s="267" customFormat="1" ht="15" customHeight="1">
      <c r="A266" s="50" t="s">
        <v>123</v>
      </c>
      <c r="B266" s="389" t="s">
        <v>792</v>
      </c>
      <c r="C266" s="56" t="s">
        <v>63</v>
      </c>
      <c r="D266" s="302" t="s">
        <v>557</v>
      </c>
      <c r="E266" s="276">
        <v>0</v>
      </c>
      <c r="F266" s="271">
        <v>0.64</v>
      </c>
      <c r="G266" s="272">
        <v>18.8</v>
      </c>
      <c r="H266" s="273">
        <v>0</v>
      </c>
      <c r="I266" s="271">
        <v>0.22</v>
      </c>
      <c r="J266" s="272">
        <v>23.79</v>
      </c>
      <c r="K266" s="62">
        <f t="shared" si="28"/>
        <v>26.542553191489347</v>
      </c>
      <c r="L266" s="275"/>
      <c r="M266" s="266"/>
    </row>
    <row r="267" spans="1:13" s="267" customFormat="1" ht="15" customHeight="1">
      <c r="A267" s="50" t="s">
        <v>268</v>
      </c>
      <c r="B267" s="389" t="s">
        <v>791</v>
      </c>
      <c r="C267" s="56" t="s">
        <v>63</v>
      </c>
      <c r="D267" s="302" t="s">
        <v>557</v>
      </c>
      <c r="E267" s="276">
        <v>0</v>
      </c>
      <c r="F267" s="271">
        <v>0.21</v>
      </c>
      <c r="G267" s="272">
        <v>17.77</v>
      </c>
      <c r="H267" s="273">
        <v>0</v>
      </c>
      <c r="I267" s="271">
        <v>0.25</v>
      </c>
      <c r="J267" s="272">
        <v>17.62</v>
      </c>
      <c r="K267" s="62">
        <f t="shared" si="28"/>
        <v>-0.84411930219470133</v>
      </c>
      <c r="L267" s="275"/>
      <c r="M267" s="266"/>
    </row>
    <row r="268" spans="1:13" s="267" customFormat="1" ht="15" customHeight="1">
      <c r="A268" s="50" t="s">
        <v>145</v>
      </c>
      <c r="B268" s="389" t="s">
        <v>790</v>
      </c>
      <c r="C268" s="56" t="s">
        <v>63</v>
      </c>
      <c r="D268" s="302" t="s">
        <v>557</v>
      </c>
      <c r="E268" s="276">
        <v>0</v>
      </c>
      <c r="F268" s="271">
        <v>0</v>
      </c>
      <c r="G268" s="272">
        <v>6.11</v>
      </c>
      <c r="H268" s="273">
        <v>0</v>
      </c>
      <c r="I268" s="271">
        <v>0</v>
      </c>
      <c r="J268" s="272">
        <v>4.25</v>
      </c>
      <c r="K268" s="62">
        <f t="shared" si="28"/>
        <v>-30.441898527004916</v>
      </c>
      <c r="L268" s="275"/>
      <c r="M268" s="266"/>
    </row>
    <row r="269" spans="1:13" s="267" customFormat="1" ht="15" customHeight="1">
      <c r="A269" s="50" t="s">
        <v>31</v>
      </c>
      <c r="B269" s="389" t="s">
        <v>789</v>
      </c>
      <c r="C269" s="56" t="s">
        <v>63</v>
      </c>
      <c r="D269" s="302" t="s">
        <v>557</v>
      </c>
      <c r="E269" s="276">
        <v>0</v>
      </c>
      <c r="F269" s="271">
        <v>0.04</v>
      </c>
      <c r="G269" s="272">
        <v>1.72</v>
      </c>
      <c r="H269" s="273">
        <v>0</v>
      </c>
      <c r="I269" s="271">
        <v>0.04</v>
      </c>
      <c r="J269" s="272">
        <v>1.42</v>
      </c>
      <c r="K269" s="62">
        <f t="shared" si="28"/>
        <v>-17.441860465116278</v>
      </c>
      <c r="L269" s="275"/>
      <c r="M269" s="266"/>
    </row>
    <row r="270" spans="1:13" s="267" customFormat="1" ht="15" customHeight="1">
      <c r="A270" s="50" t="s">
        <v>153</v>
      </c>
      <c r="B270" s="389" t="s">
        <v>788</v>
      </c>
      <c r="C270" s="56" t="s">
        <v>63</v>
      </c>
      <c r="D270" s="302" t="s">
        <v>557</v>
      </c>
      <c r="E270" s="276">
        <v>0</v>
      </c>
      <c r="F270" s="271">
        <v>2.89</v>
      </c>
      <c r="G270" s="272">
        <v>91.69</v>
      </c>
      <c r="H270" s="273">
        <v>0</v>
      </c>
      <c r="I270" s="271">
        <v>3.4</v>
      </c>
      <c r="J270" s="272">
        <v>101.99</v>
      </c>
      <c r="K270" s="62">
        <f t="shared" si="28"/>
        <v>11.233504198931188</v>
      </c>
      <c r="L270" s="275"/>
      <c r="M270" s="266"/>
    </row>
    <row r="271" spans="1:13" s="267" customFormat="1" ht="15" customHeight="1">
      <c r="A271" s="50" t="s">
        <v>307</v>
      </c>
      <c r="B271" s="389" t="s">
        <v>787</v>
      </c>
      <c r="C271" s="56" t="s">
        <v>63</v>
      </c>
      <c r="D271" s="302" t="s">
        <v>557</v>
      </c>
      <c r="E271" s="276">
        <v>0</v>
      </c>
      <c r="F271" s="271">
        <v>0.56000000000000005</v>
      </c>
      <c r="G271" s="272">
        <v>1.94</v>
      </c>
      <c r="H271" s="273">
        <v>0</v>
      </c>
      <c r="I271" s="271">
        <v>0.46</v>
      </c>
      <c r="J271" s="272">
        <v>4.72</v>
      </c>
      <c r="K271" s="62">
        <f t="shared" si="28"/>
        <v>143.29896907216494</v>
      </c>
      <c r="L271" s="275"/>
      <c r="M271" s="266"/>
    </row>
    <row r="272" spans="1:13" s="267" customFormat="1" ht="15" customHeight="1">
      <c r="A272" s="50" t="s">
        <v>309</v>
      </c>
      <c r="B272" s="389" t="s">
        <v>786</v>
      </c>
      <c r="C272" s="56" t="s">
        <v>63</v>
      </c>
      <c r="D272" s="302" t="s">
        <v>557</v>
      </c>
      <c r="E272" s="276">
        <v>0</v>
      </c>
      <c r="F272" s="271">
        <v>1.06</v>
      </c>
      <c r="G272" s="272">
        <v>2.31</v>
      </c>
      <c r="H272" s="273">
        <v>0.11</v>
      </c>
      <c r="I272" s="271">
        <v>1.73</v>
      </c>
      <c r="J272" s="272">
        <v>4.88</v>
      </c>
      <c r="K272" s="62">
        <f t="shared" si="28"/>
        <v>111.25541125541125</v>
      </c>
      <c r="L272" s="275"/>
      <c r="M272" s="266"/>
    </row>
    <row r="273" spans="1:13" s="267" customFormat="1" ht="15" customHeight="1">
      <c r="A273" s="50" t="s">
        <v>323</v>
      </c>
      <c r="B273" s="389" t="s">
        <v>785</v>
      </c>
      <c r="C273" s="56" t="s">
        <v>63</v>
      </c>
      <c r="D273" s="302" t="s">
        <v>557</v>
      </c>
      <c r="E273" s="276">
        <v>0</v>
      </c>
      <c r="F273" s="271">
        <v>2.31</v>
      </c>
      <c r="G273" s="272">
        <v>12.92</v>
      </c>
      <c r="H273" s="273">
        <v>0.04</v>
      </c>
      <c r="I273" s="271">
        <v>3.08</v>
      </c>
      <c r="J273" s="272">
        <v>19.3</v>
      </c>
      <c r="K273" s="62">
        <f t="shared" si="28"/>
        <v>49.380804953560386</v>
      </c>
      <c r="L273" s="275"/>
      <c r="M273" s="266"/>
    </row>
    <row r="274" spans="1:13" s="267" customFormat="1" ht="15" customHeight="1">
      <c r="A274" s="50" t="s">
        <v>232</v>
      </c>
      <c r="B274" s="389" t="s">
        <v>784</v>
      </c>
      <c r="C274" s="56" t="s">
        <v>63</v>
      </c>
      <c r="D274" s="302" t="s">
        <v>557</v>
      </c>
      <c r="E274" s="276">
        <v>0</v>
      </c>
      <c r="F274" s="271">
        <v>0.35</v>
      </c>
      <c r="G274" s="272">
        <v>7.31</v>
      </c>
      <c r="H274" s="273">
        <v>0</v>
      </c>
      <c r="I274" s="271">
        <v>0.77</v>
      </c>
      <c r="J274" s="272">
        <v>7.67</v>
      </c>
      <c r="K274" s="62">
        <f t="shared" si="28"/>
        <v>4.9247606019151791</v>
      </c>
      <c r="L274" s="275"/>
      <c r="M274" s="266"/>
    </row>
    <row r="275" spans="1:13" s="267" customFormat="1" ht="15" customHeight="1">
      <c r="A275" s="50" t="s">
        <v>783</v>
      </c>
      <c r="B275" s="389" t="s">
        <v>1431</v>
      </c>
      <c r="C275" s="56" t="s">
        <v>63</v>
      </c>
      <c r="D275" s="302" t="s">
        <v>557</v>
      </c>
      <c r="E275" s="276">
        <v>0</v>
      </c>
      <c r="F275" s="271">
        <v>0.21</v>
      </c>
      <c r="G275" s="272">
        <v>1.85</v>
      </c>
      <c r="H275" s="273">
        <v>0</v>
      </c>
      <c r="I275" s="271">
        <v>0</v>
      </c>
      <c r="J275" s="272">
        <v>2.2400000000000002</v>
      </c>
      <c r="K275" s="62">
        <f t="shared" si="28"/>
        <v>21.081081081081088</v>
      </c>
      <c r="L275" s="275"/>
      <c r="M275" s="266"/>
    </row>
    <row r="276" spans="1:13" s="267" customFormat="1" ht="15" customHeight="1">
      <c r="A276" s="50" t="s">
        <v>782</v>
      </c>
      <c r="B276" s="268" t="s">
        <v>781</v>
      </c>
      <c r="C276" s="56" t="s">
        <v>63</v>
      </c>
      <c r="D276" s="302" t="s">
        <v>557</v>
      </c>
      <c r="E276" s="276">
        <v>0</v>
      </c>
      <c r="F276" s="271">
        <v>0.05</v>
      </c>
      <c r="G276" s="272">
        <v>0.36</v>
      </c>
      <c r="H276" s="273">
        <v>7.0000000000000007E-2</v>
      </c>
      <c r="I276" s="271">
        <v>0</v>
      </c>
      <c r="J276" s="272">
        <v>0.56999999999999995</v>
      </c>
      <c r="K276" s="62">
        <f t="shared" si="28"/>
        <v>58.333333333333329</v>
      </c>
      <c r="L276" s="275"/>
      <c r="M276" s="266"/>
    </row>
    <row r="277" spans="1:13" s="30" customFormat="1" ht="15" customHeight="1">
      <c r="A277" s="50"/>
      <c r="B277" s="14"/>
      <c r="C277" s="56"/>
      <c r="D277" s="303"/>
      <c r="E277" s="48"/>
      <c r="F277" s="45"/>
      <c r="G277" s="117"/>
      <c r="H277" s="59"/>
      <c r="I277" s="45"/>
      <c r="J277" s="117"/>
      <c r="K277" s="62"/>
      <c r="L277" s="29"/>
      <c r="M277" s="29"/>
    </row>
    <row r="278" spans="1:13" s="11" customFormat="1" ht="15" customHeight="1">
      <c r="A278" s="88" t="s">
        <v>403</v>
      </c>
      <c r="B278" s="89"/>
      <c r="C278" s="55"/>
      <c r="D278" s="301"/>
      <c r="E278" s="81">
        <f t="shared" ref="E278:J278" si="29">SUM(E260:E277)</f>
        <v>0</v>
      </c>
      <c r="F278" s="83">
        <f t="shared" si="29"/>
        <v>10.310000000000002</v>
      </c>
      <c r="G278" s="82">
        <f t="shared" si="29"/>
        <v>221.26</v>
      </c>
      <c r="H278" s="348">
        <f t="shared" si="29"/>
        <v>0.24000000000000002</v>
      </c>
      <c r="I278" s="83">
        <f t="shared" si="29"/>
        <v>12.08</v>
      </c>
      <c r="J278" s="82">
        <f t="shared" si="29"/>
        <v>246.37</v>
      </c>
      <c r="K278" s="62">
        <f t="shared" ref="K278" si="30">((J278/G278)-1)*100</f>
        <v>11.348639609509181</v>
      </c>
    </row>
    <row r="279" spans="1:13" s="11" customFormat="1" ht="15" customHeight="1">
      <c r="A279" s="385"/>
      <c r="B279" s="386"/>
      <c r="C279" s="387"/>
      <c r="D279" s="384"/>
      <c r="E279" s="388"/>
      <c r="F279" s="388"/>
      <c r="G279" s="388"/>
      <c r="H279" s="388"/>
      <c r="I279" s="388"/>
      <c r="J279" s="388"/>
      <c r="K279" s="73"/>
    </row>
    <row r="280" spans="1:13" s="11" customFormat="1" ht="15" customHeight="1">
      <c r="A280" s="391"/>
      <c r="B280" s="392"/>
      <c r="C280" s="393"/>
      <c r="D280" s="394"/>
      <c r="E280" s="378"/>
      <c r="F280" s="378"/>
      <c r="G280" s="378"/>
      <c r="H280" s="378"/>
      <c r="I280" s="378"/>
      <c r="J280" s="378"/>
      <c r="K280" s="75"/>
    </row>
    <row r="281" spans="1:13" s="11" customFormat="1" ht="15" customHeight="1">
      <c r="A281" s="391"/>
      <c r="B281" s="392"/>
      <c r="C281" s="393"/>
      <c r="D281" s="394"/>
      <c r="E281" s="378"/>
      <c r="F281" s="378"/>
      <c r="G281" s="378"/>
      <c r="H281" s="378"/>
      <c r="I281" s="378"/>
      <c r="J281" s="378"/>
      <c r="K281" s="75"/>
    </row>
    <row r="282" spans="1:13" s="28" customFormat="1" ht="15" customHeight="1">
      <c r="A282" s="456" t="s">
        <v>282</v>
      </c>
      <c r="B282" s="448" t="s">
        <v>250</v>
      </c>
      <c r="C282" s="450" t="s">
        <v>283</v>
      </c>
      <c r="D282" s="452" t="s">
        <v>284</v>
      </c>
      <c r="E282" s="460" t="s">
        <v>510</v>
      </c>
      <c r="F282" s="461"/>
      <c r="G282" s="462"/>
      <c r="H282" s="460" t="s">
        <v>1410</v>
      </c>
      <c r="I282" s="461"/>
      <c r="J282" s="462"/>
      <c r="K282" s="121" t="s">
        <v>249</v>
      </c>
    </row>
    <row r="283" spans="1:13" s="28" customFormat="1">
      <c r="A283" s="457"/>
      <c r="B283" s="449"/>
      <c r="C283" s="451"/>
      <c r="D283" s="453"/>
      <c r="E283" s="111" t="s">
        <v>251</v>
      </c>
      <c r="F283" s="112" t="s">
        <v>252</v>
      </c>
      <c r="G283" s="115" t="s">
        <v>253</v>
      </c>
      <c r="H283" s="114" t="s">
        <v>251</v>
      </c>
      <c r="I283" s="113" t="s">
        <v>252</v>
      </c>
      <c r="J283" s="293" t="s">
        <v>253</v>
      </c>
      <c r="K283" s="122" t="s">
        <v>254</v>
      </c>
    </row>
    <row r="284" spans="1:13" s="28" customFormat="1" ht="15" customHeight="1">
      <c r="A284" s="90" t="s">
        <v>382</v>
      </c>
      <c r="B284" s="94" t="s">
        <v>383</v>
      </c>
      <c r="C284" s="55" t="s">
        <v>255</v>
      </c>
      <c r="D284" s="301"/>
      <c r="E284" s="40" t="s">
        <v>255</v>
      </c>
      <c r="F284" s="116"/>
      <c r="G284" s="43" t="s">
        <v>255</v>
      </c>
      <c r="H284" s="338" t="s">
        <v>255</v>
      </c>
      <c r="I284" s="116" t="s">
        <v>255</v>
      </c>
      <c r="J284" s="43" t="s">
        <v>255</v>
      </c>
      <c r="K284" s="123"/>
    </row>
    <row r="285" spans="1:13" s="267" customFormat="1" ht="15" customHeight="1">
      <c r="A285" s="50" t="s">
        <v>73</v>
      </c>
      <c r="B285" s="268" t="s">
        <v>829</v>
      </c>
      <c r="C285" s="56" t="s">
        <v>63</v>
      </c>
      <c r="D285" s="302" t="s">
        <v>572</v>
      </c>
      <c r="E285" s="276">
        <v>0</v>
      </c>
      <c r="F285" s="271">
        <v>1.0900000000000001</v>
      </c>
      <c r="G285" s="272">
        <v>12.1</v>
      </c>
      <c r="H285" s="273">
        <v>0</v>
      </c>
      <c r="I285" s="271">
        <v>1.35</v>
      </c>
      <c r="J285" s="272">
        <v>11.33</v>
      </c>
      <c r="K285" s="62">
        <f t="shared" ref="K285:K303" si="31">((J285/G285)-1)*100</f>
        <v>-6.3636363636363598</v>
      </c>
      <c r="L285" s="275"/>
      <c r="M285" s="266"/>
    </row>
    <row r="286" spans="1:13" s="267" customFormat="1" ht="15" customHeight="1">
      <c r="A286" s="50" t="s">
        <v>828</v>
      </c>
      <c r="B286" s="268" t="s">
        <v>827</v>
      </c>
      <c r="C286" s="56" t="s">
        <v>63</v>
      </c>
      <c r="D286" s="302" t="s">
        <v>572</v>
      </c>
      <c r="E286" s="276">
        <v>0</v>
      </c>
      <c r="F286" s="271">
        <v>0.1</v>
      </c>
      <c r="G286" s="272">
        <v>0.55000000000000004</v>
      </c>
      <c r="H286" s="273">
        <v>0</v>
      </c>
      <c r="I286" s="271">
        <v>0.43</v>
      </c>
      <c r="J286" s="272">
        <v>1.42</v>
      </c>
      <c r="K286" s="62">
        <f t="shared" si="31"/>
        <v>158.18181818181816</v>
      </c>
      <c r="L286" s="275"/>
      <c r="M286" s="266"/>
    </row>
    <row r="287" spans="1:13" s="267" customFormat="1" ht="15" customHeight="1">
      <c r="A287" s="50" t="s">
        <v>826</v>
      </c>
      <c r="B287" s="268" t="s">
        <v>825</v>
      </c>
      <c r="C287" s="56" t="s">
        <v>63</v>
      </c>
      <c r="D287" s="302" t="s">
        <v>572</v>
      </c>
      <c r="E287" s="276">
        <v>0</v>
      </c>
      <c r="F287" s="271">
        <v>0.35</v>
      </c>
      <c r="G287" s="272">
        <v>5.9</v>
      </c>
      <c r="H287" s="273">
        <v>0.04</v>
      </c>
      <c r="I287" s="271">
        <v>1.22</v>
      </c>
      <c r="J287" s="272">
        <v>7.32</v>
      </c>
      <c r="K287" s="62">
        <f t="shared" si="31"/>
        <v>24.067796610169488</v>
      </c>
      <c r="L287" s="275"/>
      <c r="M287" s="266"/>
    </row>
    <row r="288" spans="1:13" s="267" customFormat="1" ht="15" customHeight="1">
      <c r="A288" s="50" t="s">
        <v>824</v>
      </c>
      <c r="B288" s="268" t="s">
        <v>823</v>
      </c>
      <c r="C288" s="56" t="s">
        <v>63</v>
      </c>
      <c r="D288" s="302" t="s">
        <v>572</v>
      </c>
      <c r="E288" s="276">
        <v>0</v>
      </c>
      <c r="F288" s="271">
        <v>0.33</v>
      </c>
      <c r="G288" s="272">
        <v>1.49</v>
      </c>
      <c r="H288" s="273">
        <v>0</v>
      </c>
      <c r="I288" s="271">
        <v>0.4</v>
      </c>
      <c r="J288" s="272">
        <v>3.52</v>
      </c>
      <c r="K288" s="62">
        <f t="shared" si="31"/>
        <v>136.24161073825505</v>
      </c>
      <c r="L288" s="275"/>
      <c r="M288" s="266"/>
    </row>
    <row r="289" spans="1:13" s="267" customFormat="1" ht="15" customHeight="1">
      <c r="A289" s="50" t="s">
        <v>822</v>
      </c>
      <c r="B289" s="268" t="s">
        <v>821</v>
      </c>
      <c r="C289" s="56" t="s">
        <v>63</v>
      </c>
      <c r="D289" s="302" t="s">
        <v>572</v>
      </c>
      <c r="E289" s="276">
        <v>0</v>
      </c>
      <c r="F289" s="271">
        <v>0</v>
      </c>
      <c r="G289" s="272">
        <v>3.81</v>
      </c>
      <c r="H289" s="273">
        <v>0</v>
      </c>
      <c r="I289" s="271">
        <v>0</v>
      </c>
      <c r="J289" s="272">
        <v>2.0699999999999998</v>
      </c>
      <c r="K289" s="62">
        <f t="shared" si="31"/>
        <v>-45.669291338582681</v>
      </c>
      <c r="L289" s="275"/>
      <c r="M289" s="266"/>
    </row>
    <row r="290" spans="1:13" s="267" customFormat="1" ht="15" customHeight="1">
      <c r="A290" s="50" t="s">
        <v>820</v>
      </c>
      <c r="B290" s="268" t="s">
        <v>819</v>
      </c>
      <c r="C290" s="56" t="s">
        <v>63</v>
      </c>
      <c r="D290" s="302" t="s">
        <v>572</v>
      </c>
      <c r="E290" s="276">
        <v>0</v>
      </c>
      <c r="F290" s="271">
        <v>0</v>
      </c>
      <c r="G290" s="272">
        <v>2.63</v>
      </c>
      <c r="H290" s="273">
        <v>0</v>
      </c>
      <c r="I290" s="271">
        <v>0</v>
      </c>
      <c r="J290" s="272">
        <v>1.47</v>
      </c>
      <c r="K290" s="62">
        <f t="shared" si="31"/>
        <v>-44.106463878326998</v>
      </c>
      <c r="L290" s="275"/>
      <c r="M290" s="266"/>
    </row>
    <row r="291" spans="1:13" s="267" customFormat="1" ht="15" customHeight="1">
      <c r="A291" s="50" t="s">
        <v>818</v>
      </c>
      <c r="B291" s="268" t="s">
        <v>817</v>
      </c>
      <c r="C291" s="56" t="s">
        <v>63</v>
      </c>
      <c r="D291" s="302" t="s">
        <v>572</v>
      </c>
      <c r="E291" s="276">
        <v>0</v>
      </c>
      <c r="F291" s="271">
        <v>0</v>
      </c>
      <c r="G291" s="272">
        <v>0.35</v>
      </c>
      <c r="H291" s="273">
        <v>0</v>
      </c>
      <c r="I291" s="271">
        <v>0</v>
      </c>
      <c r="J291" s="272">
        <v>1.23</v>
      </c>
      <c r="K291" s="62">
        <f t="shared" si="31"/>
        <v>251.42857142857147</v>
      </c>
      <c r="L291" s="275"/>
      <c r="M291" s="266"/>
    </row>
    <row r="292" spans="1:13" s="267" customFormat="1" ht="15" customHeight="1">
      <c r="A292" s="50" t="s">
        <v>126</v>
      </c>
      <c r="B292" s="268" t="s">
        <v>816</v>
      </c>
      <c r="C292" s="56" t="s">
        <v>63</v>
      </c>
      <c r="D292" s="302" t="s">
        <v>572</v>
      </c>
      <c r="E292" s="276">
        <v>0</v>
      </c>
      <c r="F292" s="271">
        <v>0.7</v>
      </c>
      <c r="G292" s="272">
        <v>15.72</v>
      </c>
      <c r="H292" s="273">
        <v>0.01</v>
      </c>
      <c r="I292" s="271">
        <v>1.28</v>
      </c>
      <c r="J292" s="272">
        <v>19.260000000000002</v>
      </c>
      <c r="K292" s="62">
        <f t="shared" si="31"/>
        <v>22.519083969465647</v>
      </c>
      <c r="L292" s="275"/>
      <c r="M292" s="266"/>
    </row>
    <row r="293" spans="1:13" s="267" customFormat="1" ht="15" customHeight="1">
      <c r="A293" s="50" t="s">
        <v>815</v>
      </c>
      <c r="B293" s="268" t="s">
        <v>814</v>
      </c>
      <c r="C293" s="56" t="s">
        <v>63</v>
      </c>
      <c r="D293" s="302" t="s">
        <v>572</v>
      </c>
      <c r="E293" s="276">
        <v>0</v>
      </c>
      <c r="F293" s="271">
        <v>1.1100000000000001</v>
      </c>
      <c r="G293" s="272">
        <v>3.22</v>
      </c>
      <c r="H293" s="273">
        <v>0</v>
      </c>
      <c r="I293" s="271">
        <v>0.9</v>
      </c>
      <c r="J293" s="272">
        <v>9.4700000000000006</v>
      </c>
      <c r="K293" s="62">
        <f t="shared" si="31"/>
        <v>194.09937888198758</v>
      </c>
      <c r="L293" s="275"/>
      <c r="M293" s="266"/>
    </row>
    <row r="294" spans="1:13" s="267" customFormat="1" ht="15" customHeight="1">
      <c r="A294" s="50" t="s">
        <v>813</v>
      </c>
      <c r="B294" s="268" t="s">
        <v>812</v>
      </c>
      <c r="C294" s="56" t="s">
        <v>63</v>
      </c>
      <c r="D294" s="302" t="s">
        <v>572</v>
      </c>
      <c r="E294" s="276">
        <v>0</v>
      </c>
      <c r="F294" s="271">
        <v>0</v>
      </c>
      <c r="G294" s="272">
        <v>1.63</v>
      </c>
      <c r="H294" s="273">
        <v>0</v>
      </c>
      <c r="I294" s="271">
        <v>0</v>
      </c>
      <c r="J294" s="272">
        <v>0.73</v>
      </c>
      <c r="K294" s="62">
        <f t="shared" si="31"/>
        <v>-55.214723926380358</v>
      </c>
      <c r="L294" s="275"/>
      <c r="M294" s="266"/>
    </row>
    <row r="295" spans="1:13" s="267" customFormat="1" ht="15" customHeight="1">
      <c r="A295" s="50" t="s">
        <v>356</v>
      </c>
      <c r="B295" s="268" t="s">
        <v>811</v>
      </c>
      <c r="C295" s="56" t="s">
        <v>63</v>
      </c>
      <c r="D295" s="302" t="s">
        <v>572</v>
      </c>
      <c r="E295" s="276">
        <v>0</v>
      </c>
      <c r="F295" s="271">
        <v>0.31</v>
      </c>
      <c r="G295" s="272">
        <v>3.24</v>
      </c>
      <c r="H295" s="273">
        <v>0</v>
      </c>
      <c r="I295" s="271">
        <v>0.23</v>
      </c>
      <c r="J295" s="272">
        <v>2.4900000000000002</v>
      </c>
      <c r="K295" s="62">
        <f t="shared" si="31"/>
        <v>-23.148148148148152</v>
      </c>
      <c r="L295" s="275"/>
      <c r="M295" s="266"/>
    </row>
    <row r="296" spans="1:13" s="267" customFormat="1" ht="15" customHeight="1">
      <c r="A296" s="50" t="s">
        <v>182</v>
      </c>
      <c r="B296" s="389" t="s">
        <v>810</v>
      </c>
      <c r="C296" s="56" t="s">
        <v>63</v>
      </c>
      <c r="D296" s="328" t="s">
        <v>572</v>
      </c>
      <c r="E296" s="276">
        <v>0</v>
      </c>
      <c r="F296" s="271">
        <v>5.63</v>
      </c>
      <c r="G296" s="272">
        <v>47.42</v>
      </c>
      <c r="H296" s="273">
        <v>0</v>
      </c>
      <c r="I296" s="271">
        <v>3.72</v>
      </c>
      <c r="J296" s="272">
        <v>45.29</v>
      </c>
      <c r="K296" s="62">
        <f t="shared" si="31"/>
        <v>-4.4917756221003806</v>
      </c>
      <c r="L296" s="275"/>
      <c r="M296" s="266"/>
    </row>
    <row r="297" spans="1:13" s="267" customFormat="1" ht="15" customHeight="1">
      <c r="A297" s="50" t="s">
        <v>809</v>
      </c>
      <c r="B297" s="389" t="s">
        <v>1432</v>
      </c>
      <c r="C297" s="56" t="s">
        <v>63</v>
      </c>
      <c r="D297" s="328" t="s">
        <v>572</v>
      </c>
      <c r="E297" s="276">
        <v>0</v>
      </c>
      <c r="F297" s="271">
        <v>0.08</v>
      </c>
      <c r="G297" s="272">
        <v>7.0000000000000007E-2</v>
      </c>
      <c r="H297" s="273">
        <v>0</v>
      </c>
      <c r="I297" s="271">
        <v>0.15</v>
      </c>
      <c r="J297" s="272">
        <v>0.17</v>
      </c>
      <c r="K297" s="62">
        <f t="shared" si="31"/>
        <v>142.85714285714283</v>
      </c>
      <c r="L297" s="275"/>
      <c r="M297" s="266"/>
    </row>
    <row r="298" spans="1:13" s="267" customFormat="1" ht="15" customHeight="1">
      <c r="A298" s="50" t="s">
        <v>808</v>
      </c>
      <c r="B298" s="389" t="s">
        <v>807</v>
      </c>
      <c r="C298" s="56" t="s">
        <v>63</v>
      </c>
      <c r="D298" s="328" t="s">
        <v>572</v>
      </c>
      <c r="E298" s="276">
        <v>0</v>
      </c>
      <c r="F298" s="271">
        <v>0</v>
      </c>
      <c r="G298" s="272">
        <v>0.55000000000000004</v>
      </c>
      <c r="H298" s="273">
        <v>0</v>
      </c>
      <c r="I298" s="271">
        <v>0</v>
      </c>
      <c r="J298" s="272">
        <v>0.49</v>
      </c>
      <c r="K298" s="62">
        <f t="shared" si="31"/>
        <v>-10.909090909090914</v>
      </c>
      <c r="L298" s="275"/>
      <c r="M298" s="266"/>
    </row>
    <row r="299" spans="1:13" s="267" customFormat="1" ht="15" customHeight="1">
      <c r="A299" s="50" t="s">
        <v>191</v>
      </c>
      <c r="B299" s="389" t="s">
        <v>806</v>
      </c>
      <c r="C299" s="56" t="s">
        <v>63</v>
      </c>
      <c r="D299" s="328" t="s">
        <v>572</v>
      </c>
      <c r="E299" s="276">
        <v>0</v>
      </c>
      <c r="F299" s="271">
        <v>0</v>
      </c>
      <c r="G299" s="272">
        <v>5.84</v>
      </c>
      <c r="H299" s="273">
        <v>0</v>
      </c>
      <c r="I299" s="271">
        <v>0</v>
      </c>
      <c r="J299" s="272">
        <v>4.5199999999999996</v>
      </c>
      <c r="K299" s="62">
        <f t="shared" si="31"/>
        <v>-22.602739726027398</v>
      </c>
      <c r="L299" s="275"/>
      <c r="M299" s="266"/>
    </row>
    <row r="300" spans="1:13" s="267" customFormat="1" ht="15" customHeight="1">
      <c r="A300" s="50" t="s">
        <v>35</v>
      </c>
      <c r="B300" s="389" t="s">
        <v>805</v>
      </c>
      <c r="C300" s="56" t="s">
        <v>63</v>
      </c>
      <c r="D300" s="328" t="s">
        <v>572</v>
      </c>
      <c r="E300" s="276">
        <v>0</v>
      </c>
      <c r="F300" s="271">
        <v>0</v>
      </c>
      <c r="G300" s="272">
        <v>1.1000000000000001</v>
      </c>
      <c r="H300" s="273">
        <v>0</v>
      </c>
      <c r="I300" s="271">
        <v>0</v>
      </c>
      <c r="J300" s="272">
        <v>0.5</v>
      </c>
      <c r="K300" s="62">
        <f t="shared" si="31"/>
        <v>-54.54545454545454</v>
      </c>
      <c r="L300" s="275"/>
      <c r="M300" s="266"/>
    </row>
    <row r="301" spans="1:13" s="267" customFormat="1" ht="15" customHeight="1">
      <c r="A301" s="50" t="s">
        <v>804</v>
      </c>
      <c r="B301" s="389" t="s">
        <v>803</v>
      </c>
      <c r="C301" s="56" t="s">
        <v>63</v>
      </c>
      <c r="D301" s="328" t="s">
        <v>572</v>
      </c>
      <c r="E301" s="276">
        <v>0</v>
      </c>
      <c r="F301" s="271">
        <v>0.27</v>
      </c>
      <c r="G301" s="272">
        <v>1.64</v>
      </c>
      <c r="H301" s="273">
        <v>0</v>
      </c>
      <c r="I301" s="271">
        <v>0.13</v>
      </c>
      <c r="J301" s="272">
        <v>4.1900000000000004</v>
      </c>
      <c r="K301" s="62">
        <f t="shared" si="31"/>
        <v>155.48780487804882</v>
      </c>
      <c r="L301" s="275"/>
      <c r="M301" s="266"/>
    </row>
    <row r="302" spans="1:13" s="267" customFormat="1" ht="15" customHeight="1">
      <c r="A302" s="50" t="s">
        <v>24</v>
      </c>
      <c r="B302" s="389" t="s">
        <v>802</v>
      </c>
      <c r="C302" s="56" t="s">
        <v>63</v>
      </c>
      <c r="D302" s="328" t="s">
        <v>572</v>
      </c>
      <c r="E302" s="276">
        <v>0</v>
      </c>
      <c r="F302" s="271">
        <v>0</v>
      </c>
      <c r="G302" s="272">
        <v>2.0699999999999998</v>
      </c>
      <c r="H302" s="273">
        <v>0</v>
      </c>
      <c r="I302" s="271">
        <v>0.08</v>
      </c>
      <c r="J302" s="272">
        <v>1.57</v>
      </c>
      <c r="K302" s="62">
        <f t="shared" si="31"/>
        <v>-24.154589371980673</v>
      </c>
      <c r="L302" s="275"/>
      <c r="M302" s="266"/>
    </row>
    <row r="303" spans="1:13" s="267" customFormat="1" ht="15" customHeight="1">
      <c r="A303" s="50" t="s">
        <v>801</v>
      </c>
      <c r="B303" s="389" t="s">
        <v>800</v>
      </c>
      <c r="C303" s="56" t="s">
        <v>63</v>
      </c>
      <c r="D303" s="328" t="s">
        <v>572</v>
      </c>
      <c r="E303" s="276">
        <v>0</v>
      </c>
      <c r="F303" s="271">
        <v>0.09</v>
      </c>
      <c r="G303" s="272">
        <v>0.99</v>
      </c>
      <c r="H303" s="273">
        <v>0</v>
      </c>
      <c r="I303" s="271">
        <v>0</v>
      </c>
      <c r="J303" s="272">
        <v>1.91</v>
      </c>
      <c r="K303" s="62">
        <f t="shared" si="31"/>
        <v>92.929292929292927</v>
      </c>
      <c r="L303" s="275"/>
      <c r="M303" s="266"/>
    </row>
    <row r="304" spans="1:13" s="267" customFormat="1" ht="15" customHeight="1">
      <c r="A304" s="50" t="s">
        <v>703</v>
      </c>
      <c r="B304" s="389" t="s">
        <v>702</v>
      </c>
      <c r="C304" s="56" t="s">
        <v>63</v>
      </c>
      <c r="D304" s="328" t="s">
        <v>572</v>
      </c>
      <c r="E304" s="276">
        <v>0</v>
      </c>
      <c r="F304" s="271">
        <v>0</v>
      </c>
      <c r="G304" s="272">
        <v>1.33</v>
      </c>
      <c r="H304" s="273">
        <v>0</v>
      </c>
      <c r="I304" s="271">
        <v>0</v>
      </c>
      <c r="J304" s="272">
        <v>1.27</v>
      </c>
      <c r="K304" s="62">
        <f>((J304/G304)-1)*100</f>
        <v>-4.5112781954887211</v>
      </c>
      <c r="L304" s="275"/>
      <c r="M304" s="266"/>
    </row>
    <row r="305" spans="1:13" s="29" customFormat="1" ht="15" customHeight="1">
      <c r="A305" s="51"/>
      <c r="B305" s="16"/>
      <c r="C305" s="58"/>
      <c r="D305" s="306"/>
      <c r="E305" s="48"/>
      <c r="F305" s="45"/>
      <c r="G305" s="117"/>
      <c r="H305" s="59"/>
      <c r="I305" s="45"/>
      <c r="J305" s="117"/>
      <c r="K305" s="62"/>
    </row>
    <row r="306" spans="1:13" s="11" customFormat="1" ht="15" customHeight="1">
      <c r="A306" s="90" t="s">
        <v>404</v>
      </c>
      <c r="B306" s="91"/>
      <c r="C306" s="55"/>
      <c r="D306" s="301"/>
      <c r="E306" s="81">
        <f>SUM(E285:E305)</f>
        <v>0</v>
      </c>
      <c r="F306" s="83">
        <f t="shared" ref="F306:J306" si="32">SUM(F285:F305)</f>
        <v>10.06</v>
      </c>
      <c r="G306" s="82">
        <f t="shared" si="32"/>
        <v>111.64999999999998</v>
      </c>
      <c r="H306" s="348">
        <f t="shared" si="32"/>
        <v>0.05</v>
      </c>
      <c r="I306" s="83">
        <f t="shared" si="32"/>
        <v>9.8900000000000023</v>
      </c>
      <c r="J306" s="82">
        <f t="shared" si="32"/>
        <v>120.21999999999997</v>
      </c>
      <c r="K306" s="62">
        <f t="shared" ref="K306" si="33">((J306/G306)-1)*100</f>
        <v>7.6757725033587132</v>
      </c>
    </row>
    <row r="307" spans="1:13" s="29" customFormat="1" ht="15" customHeight="1">
      <c r="A307" s="52"/>
      <c r="B307" s="34"/>
      <c r="C307" s="57"/>
      <c r="D307" s="303"/>
      <c r="E307" s="48"/>
      <c r="F307" s="45"/>
      <c r="G307" s="117"/>
      <c r="H307" s="59"/>
      <c r="I307" s="45"/>
      <c r="J307" s="117"/>
      <c r="K307" s="62"/>
      <c r="L307" s="285"/>
    </row>
    <row r="308" spans="1:13" s="29" customFormat="1" ht="15" customHeight="1">
      <c r="A308" s="52"/>
      <c r="B308" s="34"/>
      <c r="C308" s="57"/>
      <c r="D308" s="303"/>
      <c r="E308" s="48"/>
      <c r="F308" s="45"/>
      <c r="G308" s="117"/>
      <c r="H308" s="59"/>
      <c r="I308" s="45"/>
      <c r="J308" s="117"/>
      <c r="K308" s="62"/>
      <c r="L308" s="285"/>
    </row>
    <row r="309" spans="1:13" s="28" customFormat="1" ht="15" customHeight="1">
      <c r="A309" s="92" t="s">
        <v>386</v>
      </c>
      <c r="B309" s="93" t="s">
        <v>387</v>
      </c>
      <c r="C309" s="55" t="s">
        <v>255</v>
      </c>
      <c r="D309" s="301"/>
      <c r="E309" s="40" t="s">
        <v>255</v>
      </c>
      <c r="F309" s="116"/>
      <c r="G309" s="43" t="s">
        <v>255</v>
      </c>
      <c r="H309" s="338" t="s">
        <v>255</v>
      </c>
      <c r="I309" s="116" t="s">
        <v>255</v>
      </c>
      <c r="J309" s="43" t="s">
        <v>255</v>
      </c>
      <c r="K309" s="123"/>
    </row>
    <row r="310" spans="1:13" s="267" customFormat="1" ht="15" customHeight="1">
      <c r="A310" s="50" t="s">
        <v>837</v>
      </c>
      <c r="B310" s="268" t="s">
        <v>836</v>
      </c>
      <c r="C310" s="56" t="s">
        <v>63</v>
      </c>
      <c r="D310" s="302" t="s">
        <v>630</v>
      </c>
      <c r="E310" s="276">
        <v>0</v>
      </c>
      <c r="F310" s="271">
        <v>0</v>
      </c>
      <c r="G310" s="272">
        <v>6.24</v>
      </c>
      <c r="H310" s="273">
        <v>0</v>
      </c>
      <c r="I310" s="271">
        <v>0</v>
      </c>
      <c r="J310" s="272">
        <v>3.49</v>
      </c>
      <c r="K310" s="62">
        <f t="shared" ref="K310:K341" si="34">((J310/G310)-1)*100</f>
        <v>-44.070512820512818</v>
      </c>
      <c r="L310" s="275"/>
      <c r="M310" s="266"/>
    </row>
    <row r="311" spans="1:13" s="267" customFormat="1" ht="15" customHeight="1">
      <c r="A311" s="50" t="s">
        <v>835</v>
      </c>
      <c r="B311" s="268" t="s">
        <v>834</v>
      </c>
      <c r="C311" s="56" t="s">
        <v>63</v>
      </c>
      <c r="D311" s="302" t="s">
        <v>630</v>
      </c>
      <c r="E311" s="276">
        <v>0</v>
      </c>
      <c r="F311" s="271">
        <v>0.06</v>
      </c>
      <c r="G311" s="272">
        <v>1.61</v>
      </c>
      <c r="H311" s="273">
        <v>0</v>
      </c>
      <c r="I311" s="271">
        <v>0.38</v>
      </c>
      <c r="J311" s="272">
        <v>2.44</v>
      </c>
      <c r="K311" s="62">
        <f t="shared" si="34"/>
        <v>51.552795031055901</v>
      </c>
      <c r="L311" s="275"/>
      <c r="M311" s="266"/>
    </row>
    <row r="312" spans="1:13" s="267" customFormat="1" ht="15" customHeight="1">
      <c r="A312" s="50" t="s">
        <v>118</v>
      </c>
      <c r="B312" s="268" t="s">
        <v>833</v>
      </c>
      <c r="C312" s="56" t="s">
        <v>63</v>
      </c>
      <c r="D312" s="302" t="s">
        <v>630</v>
      </c>
      <c r="E312" s="276">
        <v>0</v>
      </c>
      <c r="F312" s="271">
        <v>0</v>
      </c>
      <c r="G312" s="272">
        <v>1.42</v>
      </c>
      <c r="H312" s="273">
        <v>0</v>
      </c>
      <c r="I312" s="271">
        <v>0</v>
      </c>
      <c r="J312" s="272">
        <v>1.48</v>
      </c>
      <c r="K312" s="62">
        <f t="shared" si="34"/>
        <v>4.2253521126760507</v>
      </c>
      <c r="L312" s="275"/>
      <c r="M312" s="266"/>
    </row>
    <row r="313" spans="1:13" s="267" customFormat="1" ht="15" customHeight="1">
      <c r="A313" s="50" t="s">
        <v>163</v>
      </c>
      <c r="B313" s="268" t="s">
        <v>832</v>
      </c>
      <c r="C313" s="56" t="s">
        <v>63</v>
      </c>
      <c r="D313" s="302" t="s">
        <v>630</v>
      </c>
      <c r="E313" s="276">
        <v>0</v>
      </c>
      <c r="F313" s="271">
        <v>0.36</v>
      </c>
      <c r="G313" s="272">
        <v>27.5</v>
      </c>
      <c r="H313" s="273">
        <v>0</v>
      </c>
      <c r="I313" s="271">
        <v>0.57999999999999996</v>
      </c>
      <c r="J313" s="272">
        <v>12.66</v>
      </c>
      <c r="K313" s="62">
        <f t="shared" si="34"/>
        <v>-53.963636363636368</v>
      </c>
      <c r="L313" s="275"/>
      <c r="M313" s="266"/>
    </row>
    <row r="314" spans="1:13" s="267" customFormat="1" ht="15" customHeight="1">
      <c r="A314" s="50" t="s">
        <v>203</v>
      </c>
      <c r="B314" s="268" t="s">
        <v>831</v>
      </c>
      <c r="C314" s="56" t="s">
        <v>63</v>
      </c>
      <c r="D314" s="302" t="s">
        <v>630</v>
      </c>
      <c r="E314" s="276">
        <v>0</v>
      </c>
      <c r="F314" s="271">
        <v>0</v>
      </c>
      <c r="G314" s="272">
        <v>1.46</v>
      </c>
      <c r="H314" s="273">
        <v>0</v>
      </c>
      <c r="I314" s="271">
        <v>0</v>
      </c>
      <c r="J314" s="272">
        <v>0.22</v>
      </c>
      <c r="K314" s="62">
        <f t="shared" si="34"/>
        <v>-84.93150684931507</v>
      </c>
      <c r="L314" s="275"/>
      <c r="M314" s="266"/>
    </row>
    <row r="315" spans="1:13" s="267" customFormat="1" ht="15" customHeight="1">
      <c r="A315" s="50" t="s">
        <v>206</v>
      </c>
      <c r="B315" s="268" t="s">
        <v>830</v>
      </c>
      <c r="C315" s="56" t="s">
        <v>63</v>
      </c>
      <c r="D315" s="302" t="s">
        <v>630</v>
      </c>
      <c r="E315" s="276">
        <v>0</v>
      </c>
      <c r="F315" s="271">
        <v>1.74</v>
      </c>
      <c r="G315" s="272">
        <v>20.3</v>
      </c>
      <c r="H315" s="273">
        <v>0</v>
      </c>
      <c r="I315" s="271">
        <v>1.04</v>
      </c>
      <c r="J315" s="272">
        <v>11.86</v>
      </c>
      <c r="K315" s="62">
        <f t="shared" si="34"/>
        <v>-41.576354679802961</v>
      </c>
      <c r="L315" s="275"/>
      <c r="M315" s="266"/>
    </row>
    <row r="316" spans="1:13" s="267" customFormat="1" ht="15" customHeight="1">
      <c r="A316" s="50" t="s">
        <v>62</v>
      </c>
      <c r="B316" s="268" t="s">
        <v>874</v>
      </c>
      <c r="C316" s="56" t="s">
        <v>63</v>
      </c>
      <c r="D316" s="302" t="s">
        <v>601</v>
      </c>
      <c r="E316" s="276">
        <v>0</v>
      </c>
      <c r="F316" s="271">
        <v>0.4</v>
      </c>
      <c r="G316" s="272">
        <v>35.47</v>
      </c>
      <c r="H316" s="273">
        <v>0</v>
      </c>
      <c r="I316" s="271">
        <v>0</v>
      </c>
      <c r="J316" s="272">
        <v>16.73</v>
      </c>
      <c r="K316" s="62">
        <f t="shared" si="34"/>
        <v>-52.833380321398359</v>
      </c>
      <c r="L316" s="275"/>
      <c r="M316" s="266"/>
    </row>
    <row r="317" spans="1:13" s="267" customFormat="1" ht="15" customHeight="1">
      <c r="A317" s="50" t="s">
        <v>285</v>
      </c>
      <c r="B317" s="268" t="s">
        <v>873</v>
      </c>
      <c r="C317" s="56" t="s">
        <v>63</v>
      </c>
      <c r="D317" s="302" t="s">
        <v>601</v>
      </c>
      <c r="E317" s="276">
        <v>0</v>
      </c>
      <c r="F317" s="271">
        <v>0</v>
      </c>
      <c r="G317" s="272">
        <v>3.77</v>
      </c>
      <c r="H317" s="273">
        <v>0.03</v>
      </c>
      <c r="I317" s="271">
        <v>0</v>
      </c>
      <c r="J317" s="272">
        <v>0.6</v>
      </c>
      <c r="K317" s="62">
        <f t="shared" si="34"/>
        <v>-84.08488063660478</v>
      </c>
      <c r="L317" s="275"/>
      <c r="M317" s="266"/>
    </row>
    <row r="318" spans="1:13" s="267" customFormat="1" ht="15" customHeight="1">
      <c r="A318" s="50" t="s">
        <v>81</v>
      </c>
      <c r="B318" s="268" t="s">
        <v>872</v>
      </c>
      <c r="C318" s="56" t="s">
        <v>63</v>
      </c>
      <c r="D318" s="302" t="s">
        <v>601</v>
      </c>
      <c r="E318" s="276">
        <v>0</v>
      </c>
      <c r="F318" s="271">
        <v>0.62</v>
      </c>
      <c r="G318" s="272">
        <v>3.99</v>
      </c>
      <c r="H318" s="273">
        <v>0</v>
      </c>
      <c r="I318" s="271">
        <v>0</v>
      </c>
      <c r="J318" s="272">
        <v>4.62</v>
      </c>
      <c r="K318" s="62">
        <f t="shared" si="34"/>
        <v>15.789473684210531</v>
      </c>
      <c r="L318" s="275"/>
      <c r="M318" s="266"/>
    </row>
    <row r="319" spans="1:13" s="267" customFormat="1" ht="15" customHeight="1">
      <c r="A319" s="50" t="s">
        <v>871</v>
      </c>
      <c r="B319" s="268" t="s">
        <v>870</v>
      </c>
      <c r="C319" s="56" t="s">
        <v>63</v>
      </c>
      <c r="D319" s="302" t="s">
        <v>601</v>
      </c>
      <c r="E319" s="276">
        <v>0</v>
      </c>
      <c r="F319" s="271">
        <v>0.36</v>
      </c>
      <c r="G319" s="272">
        <v>8.48</v>
      </c>
      <c r="H319" s="273">
        <v>0</v>
      </c>
      <c r="I319" s="271">
        <v>0.33</v>
      </c>
      <c r="J319" s="272">
        <v>14.88</v>
      </c>
      <c r="K319" s="62">
        <f t="shared" si="34"/>
        <v>75.471698113207552</v>
      </c>
      <c r="L319" s="275"/>
      <c r="M319" s="266"/>
    </row>
    <row r="320" spans="1:13" s="267" customFormat="1" ht="15" customHeight="1">
      <c r="A320" s="50" t="s">
        <v>869</v>
      </c>
      <c r="B320" s="268" t="s">
        <v>868</v>
      </c>
      <c r="C320" s="56" t="s">
        <v>63</v>
      </c>
      <c r="D320" s="302" t="s">
        <v>601</v>
      </c>
      <c r="E320" s="276">
        <v>0</v>
      </c>
      <c r="F320" s="271">
        <v>0.33</v>
      </c>
      <c r="G320" s="272">
        <v>2.11</v>
      </c>
      <c r="H320" s="273">
        <v>0</v>
      </c>
      <c r="I320" s="271">
        <v>0.25</v>
      </c>
      <c r="J320" s="272">
        <v>3.43</v>
      </c>
      <c r="K320" s="62">
        <f t="shared" si="34"/>
        <v>62.55924170616116</v>
      </c>
      <c r="L320" s="275"/>
      <c r="M320" s="266"/>
    </row>
    <row r="321" spans="1:13" s="267" customFormat="1" ht="15" customHeight="1">
      <c r="A321" s="50" t="s">
        <v>867</v>
      </c>
      <c r="B321" s="268" t="s">
        <v>866</v>
      </c>
      <c r="C321" s="56" t="s">
        <v>63</v>
      </c>
      <c r="D321" s="302" t="s">
        <v>601</v>
      </c>
      <c r="E321" s="276">
        <v>0</v>
      </c>
      <c r="F321" s="271">
        <v>0.01</v>
      </c>
      <c r="G321" s="272">
        <v>0.02</v>
      </c>
      <c r="H321" s="273">
        <v>0</v>
      </c>
      <c r="I321" s="271">
        <v>0.11</v>
      </c>
      <c r="J321" s="272">
        <v>0.11</v>
      </c>
      <c r="K321" s="62">
        <f t="shared" si="34"/>
        <v>450</v>
      </c>
      <c r="L321" s="275"/>
      <c r="M321" s="266"/>
    </row>
    <row r="322" spans="1:13" s="267" customFormat="1" ht="15" customHeight="1">
      <c r="A322" s="50" t="s">
        <v>865</v>
      </c>
      <c r="B322" s="268" t="s">
        <v>864</v>
      </c>
      <c r="C322" s="56" t="s">
        <v>63</v>
      </c>
      <c r="D322" s="302" t="s">
        <v>601</v>
      </c>
      <c r="E322" s="276">
        <v>0</v>
      </c>
      <c r="F322" s="271">
        <v>0.27</v>
      </c>
      <c r="G322" s="272">
        <v>4.3899999999999997</v>
      </c>
      <c r="H322" s="273">
        <v>0.01</v>
      </c>
      <c r="I322" s="271">
        <v>0.51</v>
      </c>
      <c r="J322" s="272">
        <v>1.79</v>
      </c>
      <c r="K322" s="62">
        <f t="shared" si="34"/>
        <v>-59.2255125284738</v>
      </c>
      <c r="L322" s="275"/>
      <c r="M322" s="266"/>
    </row>
    <row r="323" spans="1:13" s="267" customFormat="1" ht="15" customHeight="1">
      <c r="A323" s="50" t="s">
        <v>863</v>
      </c>
      <c r="B323" s="268" t="s">
        <v>862</v>
      </c>
      <c r="C323" s="56" t="s">
        <v>63</v>
      </c>
      <c r="D323" s="302" t="s">
        <v>601</v>
      </c>
      <c r="E323" s="276">
        <v>0</v>
      </c>
      <c r="F323" s="271">
        <v>0</v>
      </c>
      <c r="G323" s="272">
        <v>2.61</v>
      </c>
      <c r="H323" s="273">
        <v>0</v>
      </c>
      <c r="I323" s="271">
        <v>0</v>
      </c>
      <c r="J323" s="272">
        <v>3.32</v>
      </c>
      <c r="K323" s="62">
        <f t="shared" si="34"/>
        <v>27.203065134099624</v>
      </c>
      <c r="L323" s="275"/>
      <c r="M323" s="266"/>
    </row>
    <row r="324" spans="1:13" s="267" customFormat="1" ht="15" customHeight="1">
      <c r="A324" s="50" t="s">
        <v>349</v>
      </c>
      <c r="B324" s="268" t="s">
        <v>861</v>
      </c>
      <c r="C324" s="56" t="s">
        <v>63</v>
      </c>
      <c r="D324" s="302" t="s">
        <v>601</v>
      </c>
      <c r="E324" s="276">
        <v>0</v>
      </c>
      <c r="F324" s="271">
        <v>0.06</v>
      </c>
      <c r="G324" s="272">
        <v>22.14</v>
      </c>
      <c r="H324" s="273">
        <v>0</v>
      </c>
      <c r="I324" s="271">
        <v>0.47</v>
      </c>
      <c r="J324" s="272">
        <v>18.48</v>
      </c>
      <c r="K324" s="62">
        <f t="shared" si="34"/>
        <v>-16.531165311653119</v>
      </c>
      <c r="L324" s="275"/>
      <c r="M324" s="266"/>
    </row>
    <row r="325" spans="1:13" s="267" customFormat="1" ht="15" customHeight="1">
      <c r="A325" s="50" t="s">
        <v>300</v>
      </c>
      <c r="B325" s="268" t="s">
        <v>860</v>
      </c>
      <c r="C325" s="56" t="s">
        <v>63</v>
      </c>
      <c r="D325" s="302" t="s">
        <v>601</v>
      </c>
      <c r="E325" s="276">
        <v>0</v>
      </c>
      <c r="F325" s="271">
        <v>1.1599999999999999</v>
      </c>
      <c r="G325" s="272">
        <v>10.26</v>
      </c>
      <c r="H325" s="273">
        <v>0</v>
      </c>
      <c r="I325" s="271">
        <v>1.1000000000000001</v>
      </c>
      <c r="J325" s="272">
        <v>13.31</v>
      </c>
      <c r="K325" s="62">
        <f t="shared" si="34"/>
        <v>29.7270955165692</v>
      </c>
      <c r="L325" s="275"/>
      <c r="M325" s="266"/>
    </row>
    <row r="326" spans="1:13" s="267" customFormat="1" ht="15" customHeight="1">
      <c r="A326" s="50" t="s">
        <v>142</v>
      </c>
      <c r="B326" s="268" t="s">
        <v>859</v>
      </c>
      <c r="C326" s="56" t="s">
        <v>63</v>
      </c>
      <c r="D326" s="302" t="s">
        <v>601</v>
      </c>
      <c r="E326" s="276">
        <v>0</v>
      </c>
      <c r="F326" s="271">
        <v>0</v>
      </c>
      <c r="G326" s="272">
        <v>16.71</v>
      </c>
      <c r="H326" s="273">
        <v>0</v>
      </c>
      <c r="I326" s="271">
        <v>7.0000000000000007E-2</v>
      </c>
      <c r="J326" s="272">
        <v>10.99</v>
      </c>
      <c r="K326" s="62">
        <f t="shared" si="34"/>
        <v>-34.230999401555962</v>
      </c>
      <c r="L326" s="275"/>
      <c r="M326" s="266"/>
    </row>
    <row r="327" spans="1:13" s="267" customFormat="1" ht="15" customHeight="1">
      <c r="A327" s="50" t="s">
        <v>858</v>
      </c>
      <c r="B327" s="389" t="s">
        <v>857</v>
      </c>
      <c r="C327" s="56" t="s">
        <v>63</v>
      </c>
      <c r="D327" s="302" t="s">
        <v>601</v>
      </c>
      <c r="E327" s="276">
        <v>0</v>
      </c>
      <c r="F327" s="271">
        <v>0.11</v>
      </c>
      <c r="G327" s="272">
        <v>0.52</v>
      </c>
      <c r="H327" s="273">
        <v>0</v>
      </c>
      <c r="I327" s="271">
        <v>0.23</v>
      </c>
      <c r="J327" s="272">
        <v>0.71</v>
      </c>
      <c r="K327" s="62">
        <f t="shared" si="34"/>
        <v>36.538461538461519</v>
      </c>
      <c r="L327" s="275"/>
      <c r="M327" s="266"/>
    </row>
    <row r="328" spans="1:13" s="267" customFormat="1" ht="15" customHeight="1">
      <c r="A328" s="50" t="s">
        <v>278</v>
      </c>
      <c r="B328" s="389" t="s">
        <v>856</v>
      </c>
      <c r="C328" s="56" t="s">
        <v>63</v>
      </c>
      <c r="D328" s="302" t="s">
        <v>601</v>
      </c>
      <c r="E328" s="276">
        <v>0</v>
      </c>
      <c r="F328" s="271">
        <v>0.67</v>
      </c>
      <c r="G328" s="272">
        <v>3.61</v>
      </c>
      <c r="H328" s="273">
        <v>0</v>
      </c>
      <c r="I328" s="271">
        <v>1.23</v>
      </c>
      <c r="J328" s="272">
        <v>0</v>
      </c>
      <c r="K328" s="62">
        <f t="shared" si="34"/>
        <v>-100</v>
      </c>
      <c r="L328" s="275"/>
      <c r="M328" s="266"/>
    </row>
    <row r="329" spans="1:13" s="267" customFormat="1" ht="15" customHeight="1">
      <c r="A329" s="50" t="s">
        <v>855</v>
      </c>
      <c r="B329" s="389" t="s">
        <v>1433</v>
      </c>
      <c r="C329" s="56" t="s">
        <v>63</v>
      </c>
      <c r="D329" s="302" t="s">
        <v>601</v>
      </c>
      <c r="E329" s="276">
        <v>0</v>
      </c>
      <c r="F329" s="271">
        <v>0.28000000000000003</v>
      </c>
      <c r="G329" s="272">
        <v>0.04</v>
      </c>
      <c r="H329" s="273">
        <v>0.04</v>
      </c>
      <c r="I329" s="271">
        <v>0</v>
      </c>
      <c r="J329" s="272">
        <v>7.0000000000000007E-2</v>
      </c>
      <c r="K329" s="62">
        <f t="shared" si="34"/>
        <v>75.000000000000028</v>
      </c>
      <c r="L329" s="275"/>
      <c r="M329" s="266"/>
    </row>
    <row r="330" spans="1:13" s="267" customFormat="1" ht="15" customHeight="1">
      <c r="A330" s="50" t="s">
        <v>854</v>
      </c>
      <c r="B330" s="389" t="s">
        <v>1434</v>
      </c>
      <c r="C330" s="56" t="s">
        <v>63</v>
      </c>
      <c r="D330" s="302" t="s">
        <v>601</v>
      </c>
      <c r="E330" s="276">
        <v>0</v>
      </c>
      <c r="F330" s="271">
        <v>0.14000000000000001</v>
      </c>
      <c r="G330" s="272">
        <v>0.74</v>
      </c>
      <c r="H330" s="273">
        <v>0</v>
      </c>
      <c r="I330" s="271">
        <v>0</v>
      </c>
      <c r="J330" s="272">
        <v>0.22</v>
      </c>
      <c r="K330" s="62">
        <f t="shared" si="34"/>
        <v>-70.27027027027026</v>
      </c>
      <c r="L330" s="275"/>
      <c r="M330" s="266"/>
    </row>
    <row r="331" spans="1:13" s="267" customFormat="1" ht="15" customHeight="1">
      <c r="A331" s="50" t="s">
        <v>165</v>
      </c>
      <c r="B331" s="389" t="s">
        <v>853</v>
      </c>
      <c r="C331" s="56" t="s">
        <v>63</v>
      </c>
      <c r="D331" s="302" t="s">
        <v>601</v>
      </c>
      <c r="E331" s="276">
        <v>0</v>
      </c>
      <c r="F331" s="271">
        <v>0</v>
      </c>
      <c r="G331" s="272">
        <v>3.16</v>
      </c>
      <c r="H331" s="273">
        <v>0</v>
      </c>
      <c r="I331" s="271">
        <v>0</v>
      </c>
      <c r="J331" s="272">
        <v>3.18</v>
      </c>
      <c r="K331" s="62">
        <f t="shared" si="34"/>
        <v>0.63291139240506666</v>
      </c>
      <c r="L331" s="275"/>
      <c r="M331" s="266"/>
    </row>
    <row r="332" spans="1:13" s="267" customFormat="1" ht="15" customHeight="1">
      <c r="A332" s="50" t="s">
        <v>311</v>
      </c>
      <c r="B332" s="389" t="s">
        <v>852</v>
      </c>
      <c r="C332" s="56" t="s">
        <v>63</v>
      </c>
      <c r="D332" s="302" t="s">
        <v>601</v>
      </c>
      <c r="E332" s="276">
        <v>0</v>
      </c>
      <c r="F332" s="271">
        <v>0.92</v>
      </c>
      <c r="G332" s="272">
        <v>5.66</v>
      </c>
      <c r="H332" s="273">
        <v>0</v>
      </c>
      <c r="I332" s="271">
        <v>1.1100000000000001</v>
      </c>
      <c r="J332" s="272">
        <v>5.9</v>
      </c>
      <c r="K332" s="62">
        <f t="shared" si="34"/>
        <v>4.2402826855123754</v>
      </c>
      <c r="L332" s="275"/>
      <c r="M332" s="266"/>
    </row>
    <row r="333" spans="1:13" s="267" customFormat="1" ht="15" customHeight="1">
      <c r="A333" s="50" t="s">
        <v>851</v>
      </c>
      <c r="B333" s="389" t="s">
        <v>850</v>
      </c>
      <c r="C333" s="56" t="s">
        <v>63</v>
      </c>
      <c r="D333" s="302" t="s">
        <v>601</v>
      </c>
      <c r="E333" s="276">
        <v>0</v>
      </c>
      <c r="F333" s="271">
        <v>0.11</v>
      </c>
      <c r="G333" s="272">
        <v>0.46</v>
      </c>
      <c r="H333" s="273">
        <v>0</v>
      </c>
      <c r="I333" s="271">
        <v>0</v>
      </c>
      <c r="J333" s="272">
        <v>0.4</v>
      </c>
      <c r="K333" s="62">
        <f t="shared" si="34"/>
        <v>-13.043478260869568</v>
      </c>
      <c r="L333" s="275"/>
      <c r="M333" s="266"/>
    </row>
    <row r="334" spans="1:13" s="267" customFormat="1" ht="15" customHeight="1">
      <c r="A334" s="50" t="s">
        <v>180</v>
      </c>
      <c r="B334" s="268" t="s">
        <v>849</v>
      </c>
      <c r="C334" s="56" t="s">
        <v>63</v>
      </c>
      <c r="D334" s="302" t="s">
        <v>601</v>
      </c>
      <c r="E334" s="276">
        <v>0</v>
      </c>
      <c r="F334" s="271">
        <v>0</v>
      </c>
      <c r="G334" s="272">
        <v>7.12</v>
      </c>
      <c r="H334" s="273">
        <v>0</v>
      </c>
      <c r="I334" s="271">
        <v>0</v>
      </c>
      <c r="J334" s="272">
        <v>4.4000000000000004</v>
      </c>
      <c r="K334" s="62">
        <f t="shared" si="34"/>
        <v>-38.202247191011232</v>
      </c>
      <c r="L334" s="275"/>
      <c r="M334" s="266"/>
    </row>
    <row r="335" spans="1:13" s="267" customFormat="1" ht="15" customHeight="1">
      <c r="A335" s="50" t="s">
        <v>848</v>
      </c>
      <c r="B335" s="268" t="s">
        <v>847</v>
      </c>
      <c r="C335" s="56" t="s">
        <v>63</v>
      </c>
      <c r="D335" s="302" t="s">
        <v>601</v>
      </c>
      <c r="E335" s="276">
        <v>0</v>
      </c>
      <c r="F335" s="271">
        <v>0</v>
      </c>
      <c r="G335" s="272">
        <v>0.98</v>
      </c>
      <c r="H335" s="273">
        <v>0</v>
      </c>
      <c r="I335" s="271">
        <v>0</v>
      </c>
      <c r="J335" s="272">
        <v>1.01</v>
      </c>
      <c r="K335" s="62">
        <f t="shared" si="34"/>
        <v>3.0612244897959107</v>
      </c>
      <c r="L335" s="275"/>
      <c r="M335" s="266"/>
    </row>
    <row r="336" spans="1:13" s="267" customFormat="1" ht="15" customHeight="1">
      <c r="A336" s="50" t="s">
        <v>34</v>
      </c>
      <c r="B336" s="268" t="s">
        <v>846</v>
      </c>
      <c r="C336" s="56" t="s">
        <v>63</v>
      </c>
      <c r="D336" s="302" t="s">
        <v>601</v>
      </c>
      <c r="E336" s="276">
        <v>0</v>
      </c>
      <c r="F336" s="271">
        <v>0</v>
      </c>
      <c r="G336" s="272">
        <v>0.74</v>
      </c>
      <c r="H336" s="273">
        <v>0</v>
      </c>
      <c r="I336" s="271">
        <v>0</v>
      </c>
      <c r="J336" s="272">
        <v>1</v>
      </c>
      <c r="K336" s="62">
        <f t="shared" si="34"/>
        <v>35.13513513513513</v>
      </c>
      <c r="L336" s="275"/>
      <c r="M336" s="266"/>
    </row>
    <row r="337" spans="1:13" s="267" customFormat="1" ht="15" customHeight="1">
      <c r="A337" s="50" t="s">
        <v>362</v>
      </c>
      <c r="B337" s="268" t="s">
        <v>845</v>
      </c>
      <c r="C337" s="56" t="s">
        <v>63</v>
      </c>
      <c r="D337" s="302" t="s">
        <v>601</v>
      </c>
      <c r="E337" s="276">
        <v>0</v>
      </c>
      <c r="F337" s="271">
        <v>0.24</v>
      </c>
      <c r="G337" s="272">
        <v>10.4</v>
      </c>
      <c r="H337" s="273">
        <v>0</v>
      </c>
      <c r="I337" s="271">
        <v>0.41</v>
      </c>
      <c r="J337" s="272">
        <v>11.3</v>
      </c>
      <c r="K337" s="62">
        <f t="shared" si="34"/>
        <v>8.6538461538461675</v>
      </c>
      <c r="L337" s="275"/>
      <c r="M337" s="266"/>
    </row>
    <row r="338" spans="1:13" s="267" customFormat="1" ht="15" customHeight="1">
      <c r="A338" s="50" t="s">
        <v>844</v>
      </c>
      <c r="B338" s="268" t="s">
        <v>843</v>
      </c>
      <c r="C338" s="56" t="s">
        <v>63</v>
      </c>
      <c r="D338" s="302" t="s">
        <v>601</v>
      </c>
      <c r="E338" s="276">
        <v>0</v>
      </c>
      <c r="F338" s="271">
        <v>0</v>
      </c>
      <c r="G338" s="272">
        <v>1.23</v>
      </c>
      <c r="H338" s="273">
        <v>0</v>
      </c>
      <c r="I338" s="271">
        <v>0.26</v>
      </c>
      <c r="J338" s="272">
        <v>0.81</v>
      </c>
      <c r="K338" s="62">
        <f t="shared" si="34"/>
        <v>-34.146341463414629</v>
      </c>
      <c r="L338" s="275"/>
      <c r="M338" s="266"/>
    </row>
    <row r="339" spans="1:13" s="267" customFormat="1" ht="15" customHeight="1">
      <c r="A339" s="50" t="s">
        <v>204</v>
      </c>
      <c r="B339" s="268" t="s">
        <v>842</v>
      </c>
      <c r="C339" s="56" t="s">
        <v>63</v>
      </c>
      <c r="D339" s="302" t="s">
        <v>601</v>
      </c>
      <c r="E339" s="276">
        <v>0</v>
      </c>
      <c r="F339" s="271">
        <v>0.06</v>
      </c>
      <c r="G339" s="272">
        <v>15.37</v>
      </c>
      <c r="H339" s="273">
        <v>0</v>
      </c>
      <c r="I339" s="271">
        <v>0.08</v>
      </c>
      <c r="J339" s="272">
        <v>7.25</v>
      </c>
      <c r="K339" s="62">
        <f t="shared" si="34"/>
        <v>-52.830188679245282</v>
      </c>
      <c r="L339" s="275"/>
      <c r="M339" s="266"/>
    </row>
    <row r="340" spans="1:13" s="267" customFormat="1" ht="15" customHeight="1">
      <c r="A340" s="50" t="s">
        <v>841</v>
      </c>
      <c r="B340" s="268" t="s">
        <v>840</v>
      </c>
      <c r="C340" s="56" t="s">
        <v>63</v>
      </c>
      <c r="D340" s="302" t="s">
        <v>601</v>
      </c>
      <c r="E340" s="276">
        <v>0</v>
      </c>
      <c r="F340" s="271">
        <v>0.34</v>
      </c>
      <c r="G340" s="272">
        <v>1.24</v>
      </c>
      <c r="H340" s="273">
        <v>0</v>
      </c>
      <c r="I340" s="271">
        <v>0</v>
      </c>
      <c r="J340" s="272">
        <v>2.04</v>
      </c>
      <c r="K340" s="62">
        <f t="shared" si="34"/>
        <v>64.516129032258078</v>
      </c>
      <c r="L340" s="275"/>
      <c r="M340" s="266"/>
    </row>
    <row r="341" spans="1:13" s="267" customFormat="1" ht="15" customHeight="1">
      <c r="A341" s="50" t="s">
        <v>839</v>
      </c>
      <c r="B341" s="268" t="s">
        <v>838</v>
      </c>
      <c r="C341" s="56" t="s">
        <v>63</v>
      </c>
      <c r="D341" s="302" t="s">
        <v>601</v>
      </c>
      <c r="E341" s="276">
        <v>0</v>
      </c>
      <c r="F341" s="271">
        <v>0.28000000000000003</v>
      </c>
      <c r="G341" s="272">
        <v>4.26</v>
      </c>
      <c r="H341" s="273">
        <v>0.02</v>
      </c>
      <c r="I341" s="271">
        <v>0.21</v>
      </c>
      <c r="J341" s="272">
        <v>1.4</v>
      </c>
      <c r="K341" s="62">
        <f t="shared" si="34"/>
        <v>-67.136150234741791</v>
      </c>
      <c r="L341" s="275"/>
      <c r="M341" s="266"/>
    </row>
    <row r="342" spans="1:13" s="29" customFormat="1" ht="15" customHeight="1">
      <c r="A342" s="50"/>
      <c r="B342" s="14"/>
      <c r="C342" s="56"/>
      <c r="D342" s="303"/>
      <c r="E342" s="48"/>
      <c r="F342" s="45"/>
      <c r="G342" s="117"/>
      <c r="H342" s="59"/>
      <c r="I342" s="45"/>
      <c r="J342" s="117"/>
      <c r="K342" s="62"/>
      <c r="L342" s="285"/>
    </row>
    <row r="343" spans="1:13" s="11" customFormat="1" ht="15" customHeight="1">
      <c r="A343" s="467" t="s">
        <v>405</v>
      </c>
      <c r="B343" s="468"/>
      <c r="C343" s="55"/>
      <c r="D343" s="301"/>
      <c r="E343" s="81">
        <f t="shared" ref="E343:J343" si="35">SUM(E310:E342)</f>
        <v>0</v>
      </c>
      <c r="F343" s="83">
        <f t="shared" si="35"/>
        <v>8.52</v>
      </c>
      <c r="G343" s="82">
        <f t="shared" si="35"/>
        <v>224.01000000000002</v>
      </c>
      <c r="H343" s="348">
        <f t="shared" si="35"/>
        <v>0.1</v>
      </c>
      <c r="I343" s="83">
        <f t="shared" si="35"/>
        <v>8.3700000000000028</v>
      </c>
      <c r="J343" s="82">
        <f t="shared" si="35"/>
        <v>160.1</v>
      </c>
      <c r="K343" s="62">
        <f t="shared" ref="K343" si="36">((J343/G343)-1)*100</f>
        <v>-28.529976340341957</v>
      </c>
    </row>
    <row r="344" spans="1:13" s="29" customFormat="1" ht="15" customHeight="1">
      <c r="A344" s="52"/>
      <c r="B344" s="34"/>
      <c r="C344" s="57"/>
      <c r="D344" s="303"/>
      <c r="E344" s="48"/>
      <c r="F344" s="45"/>
      <c r="G344" s="117"/>
      <c r="H344" s="59"/>
      <c r="I344" s="45"/>
      <c r="J344" s="117"/>
      <c r="K344" s="62"/>
      <c r="L344" s="285"/>
    </row>
    <row r="345" spans="1:13" s="29" customFormat="1" ht="15" customHeight="1">
      <c r="A345" s="52"/>
      <c r="B345" s="34"/>
      <c r="C345" s="57"/>
      <c r="D345" s="303"/>
      <c r="E345" s="48"/>
      <c r="F345" s="45"/>
      <c r="G345" s="117"/>
      <c r="H345" s="59"/>
      <c r="I345" s="45"/>
      <c r="J345" s="117"/>
      <c r="K345" s="62"/>
      <c r="L345" s="285"/>
    </row>
    <row r="346" spans="1:13" s="28" customFormat="1" ht="15" customHeight="1">
      <c r="A346" s="97" t="s">
        <v>410</v>
      </c>
      <c r="B346" s="96" t="s">
        <v>411</v>
      </c>
      <c r="C346" s="55" t="s">
        <v>255</v>
      </c>
      <c r="D346" s="301"/>
      <c r="E346" s="40" t="s">
        <v>255</v>
      </c>
      <c r="F346" s="116"/>
      <c r="G346" s="43" t="s">
        <v>255</v>
      </c>
      <c r="H346" s="338" t="s">
        <v>255</v>
      </c>
      <c r="I346" s="116" t="s">
        <v>255</v>
      </c>
      <c r="J346" s="43" t="s">
        <v>255</v>
      </c>
      <c r="K346" s="123"/>
    </row>
    <row r="347" spans="1:13" s="267" customFormat="1" ht="15" customHeight="1">
      <c r="A347" s="50" t="s">
        <v>101</v>
      </c>
      <c r="B347" s="268" t="s">
        <v>878</v>
      </c>
      <c r="C347" s="56" t="s">
        <v>63</v>
      </c>
      <c r="D347" s="302" t="s">
        <v>635</v>
      </c>
      <c r="E347" s="276">
        <v>0</v>
      </c>
      <c r="F347" s="271">
        <v>0</v>
      </c>
      <c r="G347" s="272">
        <v>0.44</v>
      </c>
      <c r="H347" s="273">
        <v>0</v>
      </c>
      <c r="I347" s="271">
        <v>0</v>
      </c>
      <c r="J347" s="272">
        <v>0.38</v>
      </c>
      <c r="K347" s="62">
        <f t="shared" ref="K347:K349" si="37">((J347/G347)-1)*100</f>
        <v>-13.636363636363635</v>
      </c>
      <c r="L347" s="275"/>
      <c r="M347" s="266"/>
    </row>
    <row r="348" spans="1:13" s="267" customFormat="1" ht="15" customHeight="1">
      <c r="A348" s="50" t="s">
        <v>146</v>
      </c>
      <c r="B348" s="268" t="s">
        <v>877</v>
      </c>
      <c r="C348" s="56" t="s">
        <v>63</v>
      </c>
      <c r="D348" s="302" t="s">
        <v>635</v>
      </c>
      <c r="E348" s="276">
        <v>0</v>
      </c>
      <c r="F348" s="271">
        <v>0</v>
      </c>
      <c r="G348" s="272">
        <v>0.42</v>
      </c>
      <c r="H348" s="273">
        <v>0</v>
      </c>
      <c r="I348" s="271">
        <v>0</v>
      </c>
      <c r="J348" s="272">
        <v>0.95</v>
      </c>
      <c r="K348" s="62">
        <f t="shared" si="37"/>
        <v>126.19047619047619</v>
      </c>
      <c r="L348" s="275"/>
      <c r="M348" s="266"/>
    </row>
    <row r="349" spans="1:13" s="267" customFormat="1" ht="15" customHeight="1">
      <c r="A349" s="50" t="s">
        <v>876</v>
      </c>
      <c r="B349" s="268" t="s">
        <v>875</v>
      </c>
      <c r="C349" s="56" t="s">
        <v>63</v>
      </c>
      <c r="D349" s="302" t="s">
        <v>635</v>
      </c>
      <c r="E349" s="276">
        <v>0</v>
      </c>
      <c r="F349" s="271">
        <v>0</v>
      </c>
      <c r="G349" s="272">
        <v>0.26</v>
      </c>
      <c r="H349" s="273">
        <v>0</v>
      </c>
      <c r="I349" s="271">
        <v>0</v>
      </c>
      <c r="J349" s="272">
        <v>0.47</v>
      </c>
      <c r="K349" s="62">
        <f t="shared" si="37"/>
        <v>80.769230769230745</v>
      </c>
      <c r="L349" s="275"/>
      <c r="M349" s="266"/>
    </row>
    <row r="350" spans="1:13" s="29" customFormat="1" ht="15" customHeight="1">
      <c r="A350" s="48"/>
      <c r="B350" s="46"/>
      <c r="C350" s="47"/>
      <c r="D350" s="303"/>
      <c r="E350" s="48"/>
      <c r="F350" s="45"/>
      <c r="G350" s="117"/>
      <c r="H350" s="59"/>
      <c r="I350" s="45"/>
      <c r="J350" s="117"/>
      <c r="K350" s="123"/>
    </row>
    <row r="351" spans="1:13" s="11" customFormat="1" ht="15" customHeight="1">
      <c r="A351" s="463" t="s">
        <v>409</v>
      </c>
      <c r="B351" s="464"/>
      <c r="C351" s="55"/>
      <c r="D351" s="301"/>
      <c r="E351" s="81">
        <f>SUM(E347:E350)</f>
        <v>0</v>
      </c>
      <c r="F351" s="83">
        <f>SUM(F347:F350)</f>
        <v>0</v>
      </c>
      <c r="G351" s="82">
        <f>SUM(G347:G350)</f>
        <v>1.1200000000000001</v>
      </c>
      <c r="H351" s="348">
        <f t="shared" ref="H351" si="38">SUM(H347:H350)</f>
        <v>0</v>
      </c>
      <c r="I351" s="83">
        <f>SUM(I347:I350)</f>
        <v>0</v>
      </c>
      <c r="J351" s="82">
        <f>SUM(J347:J350)</f>
        <v>1.8</v>
      </c>
      <c r="K351" s="62">
        <f t="shared" ref="K351" si="39">((J351/G351)-1)*100</f>
        <v>60.714285714285701</v>
      </c>
    </row>
    <row r="352" spans="1:13" s="29" customFormat="1" ht="15" customHeight="1">
      <c r="A352" s="69"/>
      <c r="B352" s="70"/>
      <c r="C352" s="70"/>
      <c r="D352" s="71"/>
      <c r="E352" s="72"/>
      <c r="F352" s="72"/>
      <c r="G352" s="72"/>
      <c r="H352" s="72"/>
      <c r="I352" s="72"/>
      <c r="J352" s="72"/>
      <c r="K352" s="73"/>
    </row>
    <row r="353" spans="1:13" s="28" customFormat="1" ht="15" customHeight="1">
      <c r="A353" s="456" t="s">
        <v>282</v>
      </c>
      <c r="B353" s="448" t="s">
        <v>250</v>
      </c>
      <c r="C353" s="450" t="s">
        <v>283</v>
      </c>
      <c r="D353" s="452" t="s">
        <v>284</v>
      </c>
      <c r="E353" s="460" t="s">
        <v>510</v>
      </c>
      <c r="F353" s="461"/>
      <c r="G353" s="462"/>
      <c r="H353" s="460" t="s">
        <v>1410</v>
      </c>
      <c r="I353" s="461"/>
      <c r="J353" s="462"/>
      <c r="K353" s="396" t="s">
        <v>249</v>
      </c>
    </row>
    <row r="354" spans="1:13" s="28" customFormat="1">
      <c r="A354" s="457"/>
      <c r="B354" s="449"/>
      <c r="C354" s="451"/>
      <c r="D354" s="453"/>
      <c r="E354" s="111" t="s">
        <v>251</v>
      </c>
      <c r="F354" s="112" t="s">
        <v>252</v>
      </c>
      <c r="G354" s="115" t="s">
        <v>253</v>
      </c>
      <c r="H354" s="114" t="s">
        <v>251</v>
      </c>
      <c r="I354" s="113" t="s">
        <v>252</v>
      </c>
      <c r="J354" s="293" t="s">
        <v>253</v>
      </c>
      <c r="K354" s="122" t="s">
        <v>254</v>
      </c>
    </row>
    <row r="355" spans="1:13" s="11" customFormat="1" ht="20.100000000000001" customHeight="1">
      <c r="A355" s="454" t="s">
        <v>396</v>
      </c>
      <c r="B355" s="455"/>
      <c r="C355" s="357"/>
      <c r="D355" s="53"/>
      <c r="E355" s="100">
        <f t="shared" ref="E355:J355" si="40">SUM(E205:E352)/2</f>
        <v>0</v>
      </c>
      <c r="F355" s="99">
        <f t="shared" si="40"/>
        <v>47.870000000000019</v>
      </c>
      <c r="G355" s="98">
        <f t="shared" si="40"/>
        <v>929.22999999999968</v>
      </c>
      <c r="H355" s="349">
        <f t="shared" si="40"/>
        <v>0.7200000000000002</v>
      </c>
      <c r="I355" s="99">
        <f t="shared" si="40"/>
        <v>49.99</v>
      </c>
      <c r="J355" s="98">
        <f t="shared" si="40"/>
        <v>858.53</v>
      </c>
      <c r="K355" s="62">
        <f t="shared" ref="K355:K356" si="41">((J355/G355)-1)*100</f>
        <v>-7.608450006995005</v>
      </c>
    </row>
    <row r="356" spans="1:13" s="11" customFormat="1" ht="20.100000000000001" customHeight="1">
      <c r="A356" s="454" t="s">
        <v>397</v>
      </c>
      <c r="B356" s="455"/>
      <c r="C356" s="357"/>
      <c r="D356" s="53"/>
      <c r="E356" s="100">
        <v>0.09</v>
      </c>
      <c r="F356" s="99">
        <v>51.84</v>
      </c>
      <c r="G356" s="98">
        <v>991.98</v>
      </c>
      <c r="H356" s="349">
        <v>0.89</v>
      </c>
      <c r="I356" s="99">
        <v>53.37</v>
      </c>
      <c r="J356" s="98">
        <v>899.49</v>
      </c>
      <c r="K356" s="62">
        <f t="shared" si="41"/>
        <v>-9.3237766890461486</v>
      </c>
    </row>
    <row r="357" spans="1:13" s="29" customFormat="1" ht="15" customHeight="1">
      <c r="A357" s="67"/>
      <c r="B357" s="39"/>
      <c r="C357" s="39"/>
      <c r="D357" s="68"/>
      <c r="E357" s="74"/>
      <c r="F357" s="74"/>
      <c r="G357" s="74"/>
      <c r="H357" s="74"/>
      <c r="I357" s="74"/>
      <c r="J357" s="74"/>
      <c r="K357" s="75"/>
    </row>
    <row r="358" spans="1:13" s="29" customFormat="1" ht="15" customHeight="1">
      <c r="A358" s="67"/>
      <c r="B358" s="39"/>
      <c r="C358" s="39"/>
      <c r="D358" s="68"/>
      <c r="E358" s="74"/>
      <c r="F358" s="74"/>
      <c r="G358" s="74"/>
      <c r="H358" s="74"/>
      <c r="I358" s="74"/>
      <c r="J358" s="74"/>
      <c r="K358" s="75"/>
    </row>
    <row r="359" spans="1:13" s="29" customFormat="1" ht="15" customHeight="1">
      <c r="A359" s="67"/>
      <c r="B359" s="39"/>
      <c r="C359" s="39"/>
      <c r="D359" s="68"/>
      <c r="E359" s="74"/>
      <c r="F359" s="74"/>
      <c r="G359" s="74"/>
      <c r="H359" s="74"/>
      <c r="I359" s="74"/>
      <c r="J359" s="74"/>
      <c r="K359" s="75"/>
    </row>
    <row r="360" spans="1:13" s="11" customFormat="1" ht="20.100000000000001" customHeight="1">
      <c r="A360" s="7" t="s">
        <v>388</v>
      </c>
      <c r="B360" s="24" t="s">
        <v>389</v>
      </c>
      <c r="C360" s="8"/>
      <c r="D360" s="61"/>
      <c r="E360" s="9"/>
      <c r="F360" s="9"/>
      <c r="G360" s="9"/>
      <c r="H360" s="9"/>
      <c r="I360" s="9"/>
      <c r="J360" s="9"/>
      <c r="K360" s="10"/>
    </row>
    <row r="361" spans="1:13" s="66" customFormat="1" ht="15" customHeight="1">
      <c r="A361" s="76"/>
      <c r="B361" s="76"/>
      <c r="C361" s="76"/>
      <c r="D361" s="78"/>
      <c r="E361" s="76"/>
      <c r="F361" s="76"/>
      <c r="G361" s="76"/>
      <c r="H361" s="76"/>
      <c r="I361" s="76"/>
      <c r="J361" s="76"/>
      <c r="K361" s="77"/>
      <c r="L361" s="39"/>
    </row>
    <row r="362" spans="1:13" s="28" customFormat="1" ht="15" customHeight="1">
      <c r="A362" s="469" t="s">
        <v>282</v>
      </c>
      <c r="B362" s="470" t="s">
        <v>250</v>
      </c>
      <c r="C362" s="471" t="s">
        <v>283</v>
      </c>
      <c r="D362" s="472" t="s">
        <v>284</v>
      </c>
      <c r="E362" s="460" t="s">
        <v>510</v>
      </c>
      <c r="F362" s="461"/>
      <c r="G362" s="462"/>
      <c r="H362" s="460" t="s">
        <v>1410</v>
      </c>
      <c r="I362" s="461"/>
      <c r="J362" s="462"/>
      <c r="K362" s="125" t="s">
        <v>249</v>
      </c>
    </row>
    <row r="363" spans="1:13" s="28" customFormat="1">
      <c r="A363" s="457"/>
      <c r="B363" s="449"/>
      <c r="C363" s="451"/>
      <c r="D363" s="459"/>
      <c r="E363" s="111" t="s">
        <v>251</v>
      </c>
      <c r="F363" s="112" t="s">
        <v>252</v>
      </c>
      <c r="G363" s="115" t="s">
        <v>253</v>
      </c>
      <c r="H363" s="114" t="s">
        <v>251</v>
      </c>
      <c r="I363" s="113" t="s">
        <v>252</v>
      </c>
      <c r="J363" s="293" t="s">
        <v>253</v>
      </c>
      <c r="K363" s="122" t="s">
        <v>254</v>
      </c>
    </row>
    <row r="364" spans="1:13" s="28" customFormat="1" ht="15" customHeight="1">
      <c r="A364" s="49" t="s">
        <v>255</v>
      </c>
      <c r="B364" s="18"/>
      <c r="C364" s="55" t="s">
        <v>255</v>
      </c>
      <c r="D364" s="301"/>
      <c r="E364" s="40" t="s">
        <v>255</v>
      </c>
      <c r="F364" s="116"/>
      <c r="G364" s="116" t="s">
        <v>255</v>
      </c>
      <c r="H364" s="40" t="s">
        <v>255</v>
      </c>
      <c r="I364" s="116" t="s">
        <v>255</v>
      </c>
      <c r="J364" s="43" t="s">
        <v>255</v>
      </c>
      <c r="K364" s="123"/>
    </row>
    <row r="365" spans="1:13" s="28" customFormat="1" ht="15" customHeight="1">
      <c r="A365" s="85" t="s">
        <v>379</v>
      </c>
      <c r="B365" s="86" t="s">
        <v>380</v>
      </c>
      <c r="C365" s="55" t="s">
        <v>255</v>
      </c>
      <c r="D365" s="301"/>
      <c r="E365" s="40" t="s">
        <v>255</v>
      </c>
      <c r="F365" s="116"/>
      <c r="G365" s="289" t="s">
        <v>255</v>
      </c>
      <c r="H365" s="338" t="s">
        <v>255</v>
      </c>
      <c r="I365" s="116" t="s">
        <v>255</v>
      </c>
      <c r="J365" s="43" t="s">
        <v>255</v>
      </c>
      <c r="K365" s="123"/>
    </row>
    <row r="366" spans="1:13" s="267" customFormat="1" ht="15" customHeight="1">
      <c r="A366" s="50" t="s">
        <v>332</v>
      </c>
      <c r="B366" s="268" t="s">
        <v>980</v>
      </c>
      <c r="C366" s="56" t="s">
        <v>60</v>
      </c>
      <c r="D366" s="302" t="s">
        <v>533</v>
      </c>
      <c r="E366" s="276">
        <v>0</v>
      </c>
      <c r="F366" s="271">
        <v>0</v>
      </c>
      <c r="G366" s="272">
        <v>1.6</v>
      </c>
      <c r="H366" s="273">
        <v>0</v>
      </c>
      <c r="I366" s="271">
        <v>0.13</v>
      </c>
      <c r="J366" s="272">
        <v>0.9</v>
      </c>
      <c r="K366" s="62">
        <f t="shared" ref="K366:K436" si="42">((J366/G366)-1)*100</f>
        <v>-43.75</v>
      </c>
      <c r="L366" s="275"/>
      <c r="M366" s="266"/>
    </row>
    <row r="367" spans="1:13" s="267" customFormat="1" ht="15" customHeight="1">
      <c r="A367" s="50" t="s">
        <v>979</v>
      </c>
      <c r="B367" s="268" t="s">
        <v>978</v>
      </c>
      <c r="C367" s="56" t="s">
        <v>60</v>
      </c>
      <c r="D367" s="302" t="s">
        <v>533</v>
      </c>
      <c r="E367" s="276">
        <v>0</v>
      </c>
      <c r="F367" s="271">
        <v>0.08</v>
      </c>
      <c r="G367" s="272">
        <v>0.56999999999999995</v>
      </c>
      <c r="H367" s="273">
        <v>0</v>
      </c>
      <c r="I367" s="271">
        <v>0.13</v>
      </c>
      <c r="J367" s="272">
        <v>0.4</v>
      </c>
      <c r="K367" s="62">
        <f t="shared" si="42"/>
        <v>-29.824561403508763</v>
      </c>
      <c r="L367" s="275"/>
      <c r="M367" s="266"/>
    </row>
    <row r="368" spans="1:13" s="267" customFormat="1" ht="15" customHeight="1">
      <c r="A368" s="50" t="s">
        <v>977</v>
      </c>
      <c r="B368" s="268" t="s">
        <v>976</v>
      </c>
      <c r="C368" s="56" t="s">
        <v>60</v>
      </c>
      <c r="D368" s="302" t="s">
        <v>533</v>
      </c>
      <c r="E368" s="276">
        <v>0</v>
      </c>
      <c r="F368" s="271">
        <v>0</v>
      </c>
      <c r="G368" s="272">
        <v>0.22</v>
      </c>
      <c r="H368" s="273">
        <v>0</v>
      </c>
      <c r="I368" s="271">
        <v>0</v>
      </c>
      <c r="J368" s="272">
        <v>0.4</v>
      </c>
      <c r="K368" s="62">
        <f t="shared" si="42"/>
        <v>81.818181818181841</v>
      </c>
      <c r="L368" s="275"/>
      <c r="M368" s="266"/>
    </row>
    <row r="369" spans="1:13" s="267" customFormat="1" ht="15" customHeight="1">
      <c r="A369" s="50" t="s">
        <v>74</v>
      </c>
      <c r="B369" s="268" t="s">
        <v>975</v>
      </c>
      <c r="C369" s="56" t="s">
        <v>60</v>
      </c>
      <c r="D369" s="302" t="s">
        <v>533</v>
      </c>
      <c r="E369" s="276">
        <v>0</v>
      </c>
      <c r="F369" s="271">
        <v>0</v>
      </c>
      <c r="G369" s="272">
        <v>0.34</v>
      </c>
      <c r="H369" s="273">
        <v>0</v>
      </c>
      <c r="I369" s="271">
        <v>0</v>
      </c>
      <c r="J369" s="272">
        <v>0.12</v>
      </c>
      <c r="K369" s="62">
        <f t="shared" si="42"/>
        <v>-64.705882352941174</v>
      </c>
      <c r="L369" s="275"/>
      <c r="M369" s="266"/>
    </row>
    <row r="370" spans="1:13" s="267" customFormat="1" ht="15" customHeight="1">
      <c r="A370" s="50" t="s">
        <v>263</v>
      </c>
      <c r="B370" s="268" t="s">
        <v>974</v>
      </c>
      <c r="C370" s="56" t="s">
        <v>60</v>
      </c>
      <c r="D370" s="302" t="s">
        <v>533</v>
      </c>
      <c r="E370" s="276">
        <v>0</v>
      </c>
      <c r="F370" s="271">
        <v>0</v>
      </c>
      <c r="G370" s="272">
        <v>1.2</v>
      </c>
      <c r="H370" s="273">
        <v>0</v>
      </c>
      <c r="I370" s="271">
        <v>0.22</v>
      </c>
      <c r="J370" s="272">
        <v>1.57</v>
      </c>
      <c r="K370" s="62">
        <f t="shared" si="42"/>
        <v>30.833333333333336</v>
      </c>
      <c r="L370" s="275"/>
      <c r="M370" s="266"/>
    </row>
    <row r="371" spans="1:13" s="267" customFormat="1" ht="15" customHeight="1">
      <c r="A371" s="50" t="s">
        <v>85</v>
      </c>
      <c r="B371" s="268" t="s">
        <v>973</v>
      </c>
      <c r="C371" s="56" t="s">
        <v>60</v>
      </c>
      <c r="D371" s="302" t="s">
        <v>533</v>
      </c>
      <c r="E371" s="276">
        <v>0</v>
      </c>
      <c r="F371" s="271">
        <v>0.23</v>
      </c>
      <c r="G371" s="272">
        <v>2.76</v>
      </c>
      <c r="H371" s="273">
        <v>0</v>
      </c>
      <c r="I371" s="271">
        <v>0.08</v>
      </c>
      <c r="J371" s="272">
        <v>2.86</v>
      </c>
      <c r="K371" s="62">
        <f t="shared" si="42"/>
        <v>3.6231884057970953</v>
      </c>
      <c r="L371" s="275"/>
      <c r="M371" s="266"/>
    </row>
    <row r="372" spans="1:13" s="267" customFormat="1" ht="15" customHeight="1">
      <c r="A372" s="50" t="s">
        <v>36</v>
      </c>
      <c r="B372" s="389" t="s">
        <v>972</v>
      </c>
      <c r="C372" s="56" t="s">
        <v>60</v>
      </c>
      <c r="D372" s="328" t="s">
        <v>533</v>
      </c>
      <c r="E372" s="276">
        <v>0</v>
      </c>
      <c r="F372" s="271">
        <v>0.05</v>
      </c>
      <c r="G372" s="272">
        <v>0.39</v>
      </c>
      <c r="H372" s="273">
        <v>0</v>
      </c>
      <c r="I372" s="271">
        <v>0</v>
      </c>
      <c r="J372" s="272">
        <v>0.5</v>
      </c>
      <c r="K372" s="62">
        <f t="shared" si="42"/>
        <v>28.205128205128194</v>
      </c>
      <c r="L372" s="275"/>
      <c r="M372" s="266"/>
    </row>
    <row r="373" spans="1:13" s="267" customFormat="1" ht="15" customHeight="1">
      <c r="A373" s="50" t="s">
        <v>1197</v>
      </c>
      <c r="B373" s="395" t="s">
        <v>1196</v>
      </c>
      <c r="C373" s="56" t="s">
        <v>60</v>
      </c>
      <c r="D373" s="390" t="s">
        <v>533</v>
      </c>
      <c r="E373" s="276">
        <v>0</v>
      </c>
      <c r="F373" s="271">
        <v>0</v>
      </c>
      <c r="G373" s="272">
        <v>0.04</v>
      </c>
      <c r="H373" s="273">
        <v>0</v>
      </c>
      <c r="I373" s="271">
        <v>0.02</v>
      </c>
      <c r="J373" s="272">
        <v>0.01</v>
      </c>
      <c r="K373" s="381">
        <f>((J373/G373)-1)*100</f>
        <v>-75</v>
      </c>
      <c r="L373" s="275"/>
      <c r="M373" s="266"/>
    </row>
    <row r="374" spans="1:13" s="267" customFormat="1" ht="15" customHeight="1">
      <c r="A374" s="50" t="s">
        <v>264</v>
      </c>
      <c r="B374" s="389" t="s">
        <v>971</v>
      </c>
      <c r="C374" s="56" t="s">
        <v>60</v>
      </c>
      <c r="D374" s="328" t="s">
        <v>533</v>
      </c>
      <c r="E374" s="276">
        <v>0</v>
      </c>
      <c r="F374" s="271">
        <v>4.25</v>
      </c>
      <c r="G374" s="272">
        <v>6.53</v>
      </c>
      <c r="H374" s="273">
        <v>0</v>
      </c>
      <c r="I374" s="271">
        <v>0.21</v>
      </c>
      <c r="J374" s="272">
        <v>9.8699999999999992</v>
      </c>
      <c r="K374" s="62">
        <f t="shared" si="42"/>
        <v>51.148545176110247</v>
      </c>
      <c r="L374" s="275"/>
      <c r="M374" s="266"/>
    </row>
    <row r="375" spans="1:13" s="267" customFormat="1" ht="15" customHeight="1">
      <c r="A375" s="50" t="s">
        <v>970</v>
      </c>
      <c r="B375" s="389" t="s">
        <v>969</v>
      </c>
      <c r="C375" s="56" t="s">
        <v>60</v>
      </c>
      <c r="D375" s="328" t="s">
        <v>533</v>
      </c>
      <c r="E375" s="276">
        <v>0</v>
      </c>
      <c r="F375" s="271">
        <v>0</v>
      </c>
      <c r="G375" s="272">
        <v>0.63</v>
      </c>
      <c r="H375" s="273">
        <v>0</v>
      </c>
      <c r="I375" s="271">
        <v>0</v>
      </c>
      <c r="J375" s="272">
        <v>0.6</v>
      </c>
      <c r="K375" s="62">
        <f t="shared" si="42"/>
        <v>-4.7619047619047672</v>
      </c>
      <c r="L375" s="275"/>
      <c r="M375" s="266"/>
    </row>
    <row r="376" spans="1:13" s="267" customFormat="1" ht="15" customHeight="1">
      <c r="A376" s="50" t="s">
        <v>968</v>
      </c>
      <c r="B376" s="389" t="s">
        <v>967</v>
      </c>
      <c r="C376" s="56" t="s">
        <v>60</v>
      </c>
      <c r="D376" s="328" t="s">
        <v>533</v>
      </c>
      <c r="E376" s="276">
        <v>0</v>
      </c>
      <c r="F376" s="271">
        <v>0.04</v>
      </c>
      <c r="G376" s="272">
        <v>0.19</v>
      </c>
      <c r="H376" s="273">
        <v>0</v>
      </c>
      <c r="I376" s="271">
        <v>0.15</v>
      </c>
      <c r="J376" s="272">
        <v>0.06</v>
      </c>
      <c r="K376" s="62">
        <f t="shared" si="42"/>
        <v>-68.421052631578945</v>
      </c>
      <c r="L376" s="275"/>
      <c r="M376" s="266"/>
    </row>
    <row r="377" spans="1:13" s="267" customFormat="1" ht="15" customHeight="1">
      <c r="A377" s="50" t="s">
        <v>105</v>
      </c>
      <c r="B377" s="389" t="s">
        <v>966</v>
      </c>
      <c r="C377" s="56" t="s">
        <v>60</v>
      </c>
      <c r="D377" s="328" t="s">
        <v>533</v>
      </c>
      <c r="E377" s="276">
        <v>0</v>
      </c>
      <c r="F377" s="271">
        <v>0.12</v>
      </c>
      <c r="G377" s="272">
        <v>0.57999999999999996</v>
      </c>
      <c r="H377" s="273">
        <v>0</v>
      </c>
      <c r="I377" s="271">
        <v>0</v>
      </c>
      <c r="J377" s="272">
        <v>0.28000000000000003</v>
      </c>
      <c r="K377" s="62">
        <f t="shared" si="42"/>
        <v>-51.724137931034477</v>
      </c>
      <c r="L377" s="275"/>
      <c r="M377" s="266"/>
    </row>
    <row r="378" spans="1:13" s="267" customFormat="1" ht="15" customHeight="1">
      <c r="A378" s="50" t="s">
        <v>965</v>
      </c>
      <c r="B378" s="389" t="s">
        <v>964</v>
      </c>
      <c r="C378" s="56" t="s">
        <v>60</v>
      </c>
      <c r="D378" s="328" t="s">
        <v>533</v>
      </c>
      <c r="E378" s="276">
        <v>0</v>
      </c>
      <c r="F378" s="271">
        <v>0.03</v>
      </c>
      <c r="G378" s="272">
        <v>0.2</v>
      </c>
      <c r="H378" s="273">
        <v>0</v>
      </c>
      <c r="I378" s="271">
        <v>0.08</v>
      </c>
      <c r="J378" s="272">
        <v>0</v>
      </c>
      <c r="K378" s="62">
        <f t="shared" si="42"/>
        <v>-100</v>
      </c>
      <c r="L378" s="275"/>
      <c r="M378" s="266"/>
    </row>
    <row r="379" spans="1:13" s="267" customFormat="1" ht="15" customHeight="1">
      <c r="A379" s="50" t="s">
        <v>963</v>
      </c>
      <c r="B379" s="389" t="s">
        <v>962</v>
      </c>
      <c r="C379" s="56" t="s">
        <v>60</v>
      </c>
      <c r="D379" s="328" t="s">
        <v>533</v>
      </c>
      <c r="E379" s="276">
        <v>0</v>
      </c>
      <c r="F379" s="271">
        <v>1.06</v>
      </c>
      <c r="G379" s="272">
        <v>0.8</v>
      </c>
      <c r="H379" s="273">
        <v>0</v>
      </c>
      <c r="I379" s="271">
        <v>0</v>
      </c>
      <c r="J379" s="272">
        <v>3.56</v>
      </c>
      <c r="K379" s="62">
        <f t="shared" si="42"/>
        <v>345</v>
      </c>
      <c r="L379" s="275"/>
      <c r="M379" s="266"/>
    </row>
    <row r="380" spans="1:13" s="267" customFormat="1" ht="15" customHeight="1">
      <c r="A380" s="50" t="s">
        <v>961</v>
      </c>
      <c r="B380" s="389" t="s">
        <v>960</v>
      </c>
      <c r="C380" s="56" t="s">
        <v>60</v>
      </c>
      <c r="D380" s="328" t="s">
        <v>533</v>
      </c>
      <c r="E380" s="276">
        <v>0</v>
      </c>
      <c r="F380" s="271">
        <v>0.33</v>
      </c>
      <c r="G380" s="272">
        <v>6.7</v>
      </c>
      <c r="H380" s="273">
        <v>0</v>
      </c>
      <c r="I380" s="271">
        <v>0.56999999999999995</v>
      </c>
      <c r="J380" s="272">
        <v>10.74</v>
      </c>
      <c r="K380" s="62">
        <f t="shared" si="42"/>
        <v>60.298507462686565</v>
      </c>
      <c r="L380" s="275"/>
      <c r="M380" s="266"/>
    </row>
    <row r="381" spans="1:13" s="267" customFormat="1" ht="15" customHeight="1">
      <c r="A381" s="50" t="s">
        <v>125</v>
      </c>
      <c r="B381" s="389" t="s">
        <v>959</v>
      </c>
      <c r="C381" s="56" t="s">
        <v>60</v>
      </c>
      <c r="D381" s="328" t="s">
        <v>533</v>
      </c>
      <c r="E381" s="276">
        <v>0</v>
      </c>
      <c r="F381" s="271">
        <v>0.55000000000000004</v>
      </c>
      <c r="G381" s="272">
        <v>11.39</v>
      </c>
      <c r="H381" s="273">
        <v>0</v>
      </c>
      <c r="I381" s="271">
        <v>0</v>
      </c>
      <c r="J381" s="272">
        <v>9.4</v>
      </c>
      <c r="K381" s="62">
        <f t="shared" si="42"/>
        <v>-17.471466198419673</v>
      </c>
      <c r="L381" s="275"/>
      <c r="M381" s="266"/>
    </row>
    <row r="382" spans="1:13" s="267" customFormat="1" ht="15" customHeight="1">
      <c r="A382" s="50" t="s">
        <v>127</v>
      </c>
      <c r="B382" s="389" t="s">
        <v>958</v>
      </c>
      <c r="C382" s="56" t="s">
        <v>60</v>
      </c>
      <c r="D382" s="328" t="s">
        <v>533</v>
      </c>
      <c r="E382" s="276">
        <v>0</v>
      </c>
      <c r="F382" s="271">
        <v>0</v>
      </c>
      <c r="G382" s="272">
        <v>1.74</v>
      </c>
      <c r="H382" s="273">
        <v>0</v>
      </c>
      <c r="I382" s="271">
        <v>0.28999999999999998</v>
      </c>
      <c r="J382" s="272">
        <v>1.04</v>
      </c>
      <c r="K382" s="62">
        <f t="shared" si="42"/>
        <v>-40.229885057471257</v>
      </c>
      <c r="L382" s="275"/>
      <c r="M382" s="266"/>
    </row>
    <row r="383" spans="1:13" s="267" customFormat="1" ht="15" customHeight="1">
      <c r="A383" s="50" t="s">
        <v>294</v>
      </c>
      <c r="B383" s="389" t="s">
        <v>957</v>
      </c>
      <c r="C383" s="56" t="s">
        <v>60</v>
      </c>
      <c r="D383" s="328" t="s">
        <v>533</v>
      </c>
      <c r="E383" s="276">
        <v>0</v>
      </c>
      <c r="F383" s="271">
        <v>0.77</v>
      </c>
      <c r="G383" s="272">
        <v>7.91</v>
      </c>
      <c r="H383" s="273">
        <v>0</v>
      </c>
      <c r="I383" s="271">
        <v>1.37</v>
      </c>
      <c r="J383" s="272">
        <v>6.48</v>
      </c>
      <c r="K383" s="62">
        <f t="shared" si="42"/>
        <v>-18.078381795195952</v>
      </c>
      <c r="L383" s="275"/>
      <c r="M383" s="266"/>
    </row>
    <row r="384" spans="1:13" s="267" customFormat="1" ht="15" customHeight="1">
      <c r="A384" s="50" t="s">
        <v>269</v>
      </c>
      <c r="B384" s="389" t="s">
        <v>1100</v>
      </c>
      <c r="C384" s="56" t="s">
        <v>60</v>
      </c>
      <c r="D384" s="328" t="s">
        <v>533</v>
      </c>
      <c r="E384" s="276">
        <v>0</v>
      </c>
      <c r="F384" s="271">
        <v>0</v>
      </c>
      <c r="G384" s="272">
        <v>0.25</v>
      </c>
      <c r="H384" s="273">
        <v>0</v>
      </c>
      <c r="I384" s="271">
        <v>0</v>
      </c>
      <c r="J384" s="272">
        <v>0.13</v>
      </c>
      <c r="K384" s="62">
        <f>((J384/G384)-1)*100</f>
        <v>-48</v>
      </c>
      <c r="L384" s="275"/>
      <c r="M384" s="266"/>
    </row>
    <row r="385" spans="1:13" s="267" customFormat="1" ht="15" customHeight="1">
      <c r="A385" s="50" t="s">
        <v>956</v>
      </c>
      <c r="B385" s="389" t="s">
        <v>955</v>
      </c>
      <c r="C385" s="56" t="s">
        <v>60</v>
      </c>
      <c r="D385" s="328" t="s">
        <v>533</v>
      </c>
      <c r="E385" s="276">
        <v>0</v>
      </c>
      <c r="F385" s="271">
        <v>0.03</v>
      </c>
      <c r="G385" s="272">
        <v>0.05</v>
      </c>
      <c r="H385" s="273">
        <v>0</v>
      </c>
      <c r="I385" s="271">
        <v>0.01</v>
      </c>
      <c r="J385" s="272">
        <v>0.1</v>
      </c>
      <c r="K385" s="62">
        <f t="shared" si="42"/>
        <v>100</v>
      </c>
      <c r="L385" s="275"/>
      <c r="M385" s="266"/>
    </row>
    <row r="386" spans="1:13" s="267" customFormat="1" ht="15" customHeight="1">
      <c r="A386" s="50" t="s">
        <v>298</v>
      </c>
      <c r="B386" s="389" t="s">
        <v>954</v>
      </c>
      <c r="C386" s="56" t="s">
        <v>60</v>
      </c>
      <c r="D386" s="328" t="s">
        <v>533</v>
      </c>
      <c r="E386" s="276">
        <v>0.04</v>
      </c>
      <c r="F386" s="271">
        <v>0.92</v>
      </c>
      <c r="G386" s="272">
        <v>4.33</v>
      </c>
      <c r="H386" s="273">
        <v>0.14000000000000001</v>
      </c>
      <c r="I386" s="271">
        <v>0.65</v>
      </c>
      <c r="J386" s="272">
        <v>3.92</v>
      </c>
      <c r="K386" s="62">
        <f t="shared" si="42"/>
        <v>-9.4688221709006921</v>
      </c>
      <c r="L386" s="275"/>
      <c r="M386" s="266"/>
    </row>
    <row r="387" spans="1:13" s="267" customFormat="1" ht="15" customHeight="1">
      <c r="A387" s="50" t="s">
        <v>953</v>
      </c>
      <c r="B387" s="389" t="s">
        <v>952</v>
      </c>
      <c r="C387" s="56" t="s">
        <v>60</v>
      </c>
      <c r="D387" s="328" t="s">
        <v>533</v>
      </c>
      <c r="E387" s="276">
        <v>0</v>
      </c>
      <c r="F387" s="271">
        <v>0.03</v>
      </c>
      <c r="G387" s="272">
        <v>0.02</v>
      </c>
      <c r="H387" s="273">
        <v>0</v>
      </c>
      <c r="I387" s="271">
        <v>0.06</v>
      </c>
      <c r="J387" s="272">
        <v>0</v>
      </c>
      <c r="K387" s="62">
        <f t="shared" si="42"/>
        <v>-100</v>
      </c>
      <c r="L387" s="275"/>
      <c r="M387" s="266"/>
    </row>
    <row r="388" spans="1:13" s="267" customFormat="1" ht="15" customHeight="1">
      <c r="A388" s="50" t="s">
        <v>951</v>
      </c>
      <c r="B388" s="389" t="s">
        <v>950</v>
      </c>
      <c r="C388" s="56" t="s">
        <v>60</v>
      </c>
      <c r="D388" s="328" t="s">
        <v>533</v>
      </c>
      <c r="E388" s="276">
        <v>0</v>
      </c>
      <c r="F388" s="271">
        <v>0.18</v>
      </c>
      <c r="G388" s="272">
        <v>1.35</v>
      </c>
      <c r="H388" s="273">
        <v>0</v>
      </c>
      <c r="I388" s="271">
        <v>0.14000000000000001</v>
      </c>
      <c r="J388" s="272">
        <v>2.29</v>
      </c>
      <c r="K388" s="62">
        <f t="shared" si="42"/>
        <v>69.629629629629619</v>
      </c>
      <c r="L388" s="275"/>
      <c r="M388" s="266"/>
    </row>
    <row r="389" spans="1:13" s="267" customFormat="1" ht="15" customHeight="1">
      <c r="A389" s="50" t="s">
        <v>301</v>
      </c>
      <c r="B389" s="389" t="s">
        <v>949</v>
      </c>
      <c r="C389" s="56" t="s">
        <v>60</v>
      </c>
      <c r="D389" s="328" t="s">
        <v>533</v>
      </c>
      <c r="E389" s="276">
        <v>0.01</v>
      </c>
      <c r="F389" s="271">
        <v>0.03</v>
      </c>
      <c r="G389" s="272">
        <v>0.04</v>
      </c>
      <c r="H389" s="273">
        <v>0</v>
      </c>
      <c r="I389" s="271">
        <v>0.06</v>
      </c>
      <c r="J389" s="272">
        <v>0.18</v>
      </c>
      <c r="K389" s="62">
        <f t="shared" si="42"/>
        <v>350</v>
      </c>
      <c r="L389" s="275"/>
      <c r="M389" s="266"/>
    </row>
    <row r="390" spans="1:13" s="267" customFormat="1" ht="15" customHeight="1">
      <c r="A390" s="50" t="s">
        <v>144</v>
      </c>
      <c r="B390" s="389" t="s">
        <v>948</v>
      </c>
      <c r="C390" s="56" t="s">
        <v>60</v>
      </c>
      <c r="D390" s="328" t="s">
        <v>533</v>
      </c>
      <c r="E390" s="276">
        <v>0</v>
      </c>
      <c r="F390" s="271">
        <v>0.14000000000000001</v>
      </c>
      <c r="G390" s="272">
        <v>9.23</v>
      </c>
      <c r="H390" s="273">
        <v>0</v>
      </c>
      <c r="I390" s="271">
        <v>0.32</v>
      </c>
      <c r="J390" s="272">
        <v>5.93</v>
      </c>
      <c r="K390" s="62">
        <f t="shared" si="42"/>
        <v>-35.752979414951248</v>
      </c>
      <c r="L390" s="275"/>
      <c r="M390" s="266"/>
    </row>
    <row r="391" spans="1:13" s="267" customFormat="1" ht="15" customHeight="1">
      <c r="A391" s="50" t="s">
        <v>150</v>
      </c>
      <c r="B391" s="389" t="s">
        <v>947</v>
      </c>
      <c r="C391" s="56" t="s">
        <v>60</v>
      </c>
      <c r="D391" s="328" t="s">
        <v>533</v>
      </c>
      <c r="E391" s="276">
        <v>0</v>
      </c>
      <c r="F391" s="271">
        <v>1.45</v>
      </c>
      <c r="G391" s="272">
        <v>6.47</v>
      </c>
      <c r="H391" s="273">
        <v>0</v>
      </c>
      <c r="I391" s="271">
        <v>1.1499999999999999</v>
      </c>
      <c r="J391" s="272">
        <v>7.12</v>
      </c>
      <c r="K391" s="62">
        <f t="shared" si="42"/>
        <v>10.046367851622872</v>
      </c>
      <c r="L391" s="275"/>
      <c r="M391" s="266"/>
    </row>
    <row r="392" spans="1:13" s="267" customFormat="1" ht="15" customHeight="1">
      <c r="A392" s="50" t="s">
        <v>946</v>
      </c>
      <c r="B392" s="389" t="s">
        <v>945</v>
      </c>
      <c r="C392" s="56" t="s">
        <v>60</v>
      </c>
      <c r="D392" s="328" t="s">
        <v>533</v>
      </c>
      <c r="E392" s="276">
        <v>0</v>
      </c>
      <c r="F392" s="271">
        <v>0</v>
      </c>
      <c r="G392" s="272">
        <v>3.09</v>
      </c>
      <c r="H392" s="273">
        <v>0</v>
      </c>
      <c r="I392" s="271">
        <v>0.66</v>
      </c>
      <c r="J392" s="272">
        <v>1.81</v>
      </c>
      <c r="K392" s="62">
        <f t="shared" si="42"/>
        <v>-41.423948220064723</v>
      </c>
      <c r="L392" s="275"/>
      <c r="M392" s="266"/>
    </row>
    <row r="393" spans="1:13" s="267" customFormat="1" ht="15" customHeight="1">
      <c r="A393" s="50" t="s">
        <v>2</v>
      </c>
      <c r="B393" s="389" t="s">
        <v>944</v>
      </c>
      <c r="C393" s="56" t="s">
        <v>60</v>
      </c>
      <c r="D393" s="328" t="s">
        <v>533</v>
      </c>
      <c r="E393" s="276">
        <v>0</v>
      </c>
      <c r="F393" s="271">
        <v>0</v>
      </c>
      <c r="G393" s="272">
        <v>0.92</v>
      </c>
      <c r="H393" s="273">
        <v>0</v>
      </c>
      <c r="I393" s="271">
        <v>0</v>
      </c>
      <c r="J393" s="272">
        <v>0.7</v>
      </c>
      <c r="K393" s="62">
        <f t="shared" si="42"/>
        <v>-23.913043478260875</v>
      </c>
      <c r="L393" s="275"/>
      <c r="M393" s="266"/>
    </row>
    <row r="394" spans="1:13" s="267" customFormat="1" ht="15" customHeight="1">
      <c r="A394" s="50" t="s">
        <v>3</v>
      </c>
      <c r="B394" s="389" t="s">
        <v>943</v>
      </c>
      <c r="C394" s="56" t="s">
        <v>60</v>
      </c>
      <c r="D394" s="328" t="s">
        <v>533</v>
      </c>
      <c r="E394" s="276">
        <v>0</v>
      </c>
      <c r="F394" s="271">
        <v>0</v>
      </c>
      <c r="G394" s="272">
        <v>0.37</v>
      </c>
      <c r="H394" s="273">
        <v>0</v>
      </c>
      <c r="I394" s="271">
        <v>0</v>
      </c>
      <c r="J394" s="272">
        <v>0.22</v>
      </c>
      <c r="K394" s="62">
        <f t="shared" si="42"/>
        <v>-40.54054054054054</v>
      </c>
      <c r="L394" s="275"/>
      <c r="M394" s="266"/>
    </row>
    <row r="395" spans="1:13" s="267" customFormat="1" ht="15" customHeight="1">
      <c r="A395" s="50" t="s">
        <v>154</v>
      </c>
      <c r="B395" s="389" t="s">
        <v>942</v>
      </c>
      <c r="C395" s="56" t="s">
        <v>60</v>
      </c>
      <c r="D395" s="328" t="s">
        <v>533</v>
      </c>
      <c r="E395" s="276">
        <v>0</v>
      </c>
      <c r="F395" s="271">
        <v>0.42</v>
      </c>
      <c r="G395" s="272">
        <v>7.79</v>
      </c>
      <c r="H395" s="273">
        <v>0</v>
      </c>
      <c r="I395" s="271">
        <v>0</v>
      </c>
      <c r="J395" s="272">
        <v>4.6900000000000004</v>
      </c>
      <c r="K395" s="62">
        <f t="shared" si="42"/>
        <v>-39.794608472400505</v>
      </c>
      <c r="L395" s="275"/>
      <c r="M395" s="266"/>
    </row>
    <row r="396" spans="1:13" s="267" customFormat="1" ht="15" customHeight="1">
      <c r="A396" s="50" t="s">
        <v>941</v>
      </c>
      <c r="B396" s="389" t="s">
        <v>940</v>
      </c>
      <c r="C396" s="56" t="s">
        <v>60</v>
      </c>
      <c r="D396" s="328" t="s">
        <v>533</v>
      </c>
      <c r="E396" s="276">
        <v>0</v>
      </c>
      <c r="F396" s="271">
        <v>0.05</v>
      </c>
      <c r="G396" s="272">
        <v>0.11</v>
      </c>
      <c r="H396" s="273">
        <v>0</v>
      </c>
      <c r="I396" s="271">
        <v>0.02</v>
      </c>
      <c r="J396" s="272">
        <v>0.16</v>
      </c>
      <c r="K396" s="62">
        <f t="shared" si="42"/>
        <v>45.45454545454546</v>
      </c>
      <c r="L396" s="275"/>
      <c r="M396" s="266"/>
    </row>
    <row r="397" spans="1:13" s="267" customFormat="1" ht="15" customHeight="1">
      <c r="A397" s="50" t="s">
        <v>155</v>
      </c>
      <c r="B397" s="389" t="s">
        <v>939</v>
      </c>
      <c r="C397" s="56" t="s">
        <v>60</v>
      </c>
      <c r="D397" s="328" t="s">
        <v>533</v>
      </c>
      <c r="E397" s="276">
        <v>0</v>
      </c>
      <c r="F397" s="271">
        <v>0.48</v>
      </c>
      <c r="G397" s="272">
        <v>4.74</v>
      </c>
      <c r="H397" s="273">
        <v>0.01</v>
      </c>
      <c r="I397" s="271">
        <v>0.53</v>
      </c>
      <c r="J397" s="272">
        <v>7.04</v>
      </c>
      <c r="K397" s="62">
        <f t="shared" si="42"/>
        <v>48.523206751054836</v>
      </c>
      <c r="L397" s="275"/>
      <c r="M397" s="266"/>
    </row>
    <row r="398" spans="1:13" s="267" customFormat="1" ht="15" customHeight="1">
      <c r="A398" s="50" t="s">
        <v>304</v>
      </c>
      <c r="B398" s="389" t="s">
        <v>938</v>
      </c>
      <c r="C398" s="56" t="s">
        <v>60</v>
      </c>
      <c r="D398" s="328" t="s">
        <v>533</v>
      </c>
      <c r="E398" s="276">
        <v>0</v>
      </c>
      <c r="F398" s="271">
        <v>0</v>
      </c>
      <c r="G398" s="272">
        <v>0.55000000000000004</v>
      </c>
      <c r="H398" s="273">
        <v>0</v>
      </c>
      <c r="I398" s="271">
        <v>0.32</v>
      </c>
      <c r="J398" s="272">
        <v>0.53</v>
      </c>
      <c r="K398" s="62">
        <f t="shared" si="42"/>
        <v>-3.6363636363636376</v>
      </c>
      <c r="L398" s="275"/>
      <c r="M398" s="266"/>
    </row>
    <row r="399" spans="1:13" s="267" customFormat="1" ht="15" customHeight="1">
      <c r="A399" s="50" t="s">
        <v>937</v>
      </c>
      <c r="B399" s="389" t="s">
        <v>936</v>
      </c>
      <c r="C399" s="56" t="s">
        <v>60</v>
      </c>
      <c r="D399" s="328" t="s">
        <v>533</v>
      </c>
      <c r="E399" s="276">
        <v>0</v>
      </c>
      <c r="F399" s="271">
        <v>0.16</v>
      </c>
      <c r="G399" s="272">
        <v>16.61</v>
      </c>
      <c r="H399" s="273">
        <v>0</v>
      </c>
      <c r="I399" s="271">
        <v>2.0499999999999998</v>
      </c>
      <c r="J399" s="272">
        <v>9.2100000000000009</v>
      </c>
      <c r="K399" s="62">
        <f t="shared" si="42"/>
        <v>-44.551475015051167</v>
      </c>
      <c r="L399" s="275"/>
      <c r="M399" s="266"/>
    </row>
    <row r="400" spans="1:13" s="267" customFormat="1" ht="15" customHeight="1">
      <c r="A400" s="50" t="s">
        <v>159</v>
      </c>
      <c r="B400" s="389" t="s">
        <v>935</v>
      </c>
      <c r="C400" s="56" t="s">
        <v>60</v>
      </c>
      <c r="D400" s="328" t="s">
        <v>533</v>
      </c>
      <c r="E400" s="276">
        <v>0</v>
      </c>
      <c r="F400" s="271">
        <v>0</v>
      </c>
      <c r="G400" s="272">
        <v>10.52</v>
      </c>
      <c r="H400" s="273">
        <v>0</v>
      </c>
      <c r="I400" s="271">
        <v>0.76</v>
      </c>
      <c r="J400" s="272">
        <v>8.94</v>
      </c>
      <c r="K400" s="62">
        <f t="shared" si="42"/>
        <v>-15.019011406844108</v>
      </c>
      <c r="L400" s="275"/>
      <c r="M400" s="266"/>
    </row>
    <row r="401" spans="1:13" s="267" customFormat="1" ht="15" customHeight="1">
      <c r="A401" s="50" t="s">
        <v>1195</v>
      </c>
      <c r="B401" s="395" t="s">
        <v>1194</v>
      </c>
      <c r="C401" s="56" t="s">
        <v>60</v>
      </c>
      <c r="D401" s="390" t="s">
        <v>533</v>
      </c>
      <c r="E401" s="276">
        <v>0</v>
      </c>
      <c r="F401" s="271">
        <v>0</v>
      </c>
      <c r="G401" s="272">
        <v>1.43</v>
      </c>
      <c r="H401" s="273">
        <v>0</v>
      </c>
      <c r="I401" s="271">
        <v>0.18</v>
      </c>
      <c r="J401" s="272">
        <v>1.29</v>
      </c>
      <c r="K401" s="381">
        <f>((J401/G401)-1)*100</f>
        <v>-9.7902097902097811</v>
      </c>
      <c r="L401" s="275"/>
      <c r="M401" s="266"/>
    </row>
    <row r="402" spans="1:13" s="267" customFormat="1" ht="15" customHeight="1">
      <c r="A402" s="50" t="s">
        <v>934</v>
      </c>
      <c r="B402" s="389" t="s">
        <v>933</v>
      </c>
      <c r="C402" s="56" t="s">
        <v>60</v>
      </c>
      <c r="D402" s="328" t="s">
        <v>533</v>
      </c>
      <c r="E402" s="276">
        <v>0</v>
      </c>
      <c r="F402" s="271">
        <v>0</v>
      </c>
      <c r="G402" s="272">
        <v>0.56000000000000005</v>
      </c>
      <c r="H402" s="273">
        <v>0</v>
      </c>
      <c r="I402" s="271">
        <v>0</v>
      </c>
      <c r="J402" s="272">
        <v>0.86</v>
      </c>
      <c r="K402" s="62">
        <f t="shared" si="42"/>
        <v>53.571428571428555</v>
      </c>
      <c r="L402" s="275"/>
      <c r="M402" s="266"/>
    </row>
    <row r="403" spans="1:13" s="267" customFormat="1" ht="15" customHeight="1">
      <c r="A403" s="50" t="s">
        <v>932</v>
      </c>
      <c r="B403" s="389" t="s">
        <v>931</v>
      </c>
      <c r="C403" s="56" t="s">
        <v>60</v>
      </c>
      <c r="D403" s="328" t="s">
        <v>533</v>
      </c>
      <c r="E403" s="276">
        <v>0</v>
      </c>
      <c r="F403" s="271">
        <v>0.08</v>
      </c>
      <c r="G403" s="272">
        <v>1</v>
      </c>
      <c r="H403" s="273">
        <v>0</v>
      </c>
      <c r="I403" s="271">
        <v>0.18</v>
      </c>
      <c r="J403" s="272">
        <v>0.7</v>
      </c>
      <c r="K403" s="62">
        <f t="shared" si="42"/>
        <v>-30.000000000000004</v>
      </c>
      <c r="L403" s="275"/>
      <c r="M403" s="266"/>
    </row>
    <row r="404" spans="1:13" s="267" customFormat="1" ht="15" customHeight="1">
      <c r="A404" s="50" t="s">
        <v>930</v>
      </c>
      <c r="B404" s="389" t="s">
        <v>929</v>
      </c>
      <c r="C404" s="56" t="s">
        <v>60</v>
      </c>
      <c r="D404" s="328" t="s">
        <v>533</v>
      </c>
      <c r="E404" s="276">
        <v>0.02</v>
      </c>
      <c r="F404" s="271">
        <v>1.1599999999999999</v>
      </c>
      <c r="G404" s="272">
        <v>15.36</v>
      </c>
      <c r="H404" s="273">
        <v>0.03</v>
      </c>
      <c r="I404" s="271">
        <v>0.79</v>
      </c>
      <c r="J404" s="272">
        <v>11.29</v>
      </c>
      <c r="K404" s="62">
        <f t="shared" si="42"/>
        <v>-26.497395833333336</v>
      </c>
      <c r="L404" s="275"/>
      <c r="M404" s="266"/>
    </row>
    <row r="405" spans="1:13" s="267" customFormat="1" ht="15" customHeight="1">
      <c r="A405" s="50" t="s">
        <v>928</v>
      </c>
      <c r="B405" s="389" t="s">
        <v>927</v>
      </c>
      <c r="C405" s="56" t="s">
        <v>60</v>
      </c>
      <c r="D405" s="328" t="s">
        <v>533</v>
      </c>
      <c r="E405" s="276">
        <v>0</v>
      </c>
      <c r="F405" s="271">
        <v>0</v>
      </c>
      <c r="G405" s="272">
        <v>3.3</v>
      </c>
      <c r="H405" s="273">
        <v>0</v>
      </c>
      <c r="I405" s="271">
        <v>0</v>
      </c>
      <c r="J405" s="272">
        <v>2.95</v>
      </c>
      <c r="K405" s="62">
        <f t="shared" si="42"/>
        <v>-10.606060606060597</v>
      </c>
      <c r="L405" s="275"/>
      <c r="M405" s="266"/>
    </row>
    <row r="406" spans="1:13" s="267" customFormat="1" ht="15" customHeight="1">
      <c r="A406" s="50" t="s">
        <v>166</v>
      </c>
      <c r="B406" s="389" t="s">
        <v>926</v>
      </c>
      <c r="C406" s="56" t="s">
        <v>60</v>
      </c>
      <c r="D406" s="328" t="s">
        <v>533</v>
      </c>
      <c r="E406" s="276">
        <v>0</v>
      </c>
      <c r="F406" s="271">
        <v>0.22</v>
      </c>
      <c r="G406" s="272">
        <v>0.7</v>
      </c>
      <c r="H406" s="273">
        <v>0</v>
      </c>
      <c r="I406" s="271">
        <v>0.28999999999999998</v>
      </c>
      <c r="J406" s="272">
        <v>0.61</v>
      </c>
      <c r="K406" s="62">
        <f t="shared" si="42"/>
        <v>-12.857142857142856</v>
      </c>
      <c r="L406" s="275"/>
      <c r="M406" s="266"/>
    </row>
    <row r="407" spans="1:13" s="267" customFormat="1" ht="15" customHeight="1">
      <c r="A407" s="50" t="s">
        <v>925</v>
      </c>
      <c r="B407" s="389" t="s">
        <v>924</v>
      </c>
      <c r="C407" s="56" t="s">
        <v>60</v>
      </c>
      <c r="D407" s="328" t="s">
        <v>533</v>
      </c>
      <c r="E407" s="276">
        <v>0</v>
      </c>
      <c r="F407" s="271">
        <v>0.03</v>
      </c>
      <c r="G407" s="272">
        <v>0.03</v>
      </c>
      <c r="H407" s="273">
        <v>0</v>
      </c>
      <c r="I407" s="271">
        <v>0.08</v>
      </c>
      <c r="J407" s="272">
        <v>0.11</v>
      </c>
      <c r="K407" s="62">
        <f t="shared" si="42"/>
        <v>266.66666666666669</v>
      </c>
      <c r="L407" s="275"/>
      <c r="M407" s="266"/>
    </row>
    <row r="408" spans="1:13" s="267" customFormat="1" ht="15" customHeight="1">
      <c r="A408" s="50" t="s">
        <v>173</v>
      </c>
      <c r="B408" s="389" t="s">
        <v>923</v>
      </c>
      <c r="C408" s="56" t="s">
        <v>60</v>
      </c>
      <c r="D408" s="328" t="s">
        <v>533</v>
      </c>
      <c r="E408" s="276">
        <v>0</v>
      </c>
      <c r="F408" s="271">
        <v>0.41</v>
      </c>
      <c r="G408" s="272">
        <v>11.17</v>
      </c>
      <c r="H408" s="273">
        <v>0</v>
      </c>
      <c r="I408" s="271">
        <v>0.78</v>
      </c>
      <c r="J408" s="272">
        <v>6.88</v>
      </c>
      <c r="K408" s="62">
        <f t="shared" si="42"/>
        <v>-38.406445837063565</v>
      </c>
      <c r="L408" s="275"/>
      <c r="M408" s="266"/>
    </row>
    <row r="409" spans="1:13" s="267" customFormat="1" ht="15" customHeight="1">
      <c r="A409" s="50" t="s">
        <v>183</v>
      </c>
      <c r="B409" s="389" t="s">
        <v>922</v>
      </c>
      <c r="C409" s="56" t="s">
        <v>60</v>
      </c>
      <c r="D409" s="328" t="s">
        <v>533</v>
      </c>
      <c r="E409" s="276">
        <v>0</v>
      </c>
      <c r="F409" s="271">
        <v>0.64</v>
      </c>
      <c r="G409" s="272">
        <v>4.5599999999999996</v>
      </c>
      <c r="H409" s="273">
        <v>0</v>
      </c>
      <c r="I409" s="271">
        <v>0.16</v>
      </c>
      <c r="J409" s="272">
        <v>2.17</v>
      </c>
      <c r="K409" s="62">
        <f t="shared" si="42"/>
        <v>-52.412280701754391</v>
      </c>
      <c r="L409" s="275"/>
      <c r="M409" s="266"/>
    </row>
    <row r="410" spans="1:13" s="267" customFormat="1" ht="15" customHeight="1">
      <c r="A410" s="50" t="s">
        <v>921</v>
      </c>
      <c r="B410" s="389" t="s">
        <v>920</v>
      </c>
      <c r="C410" s="56" t="s">
        <v>60</v>
      </c>
      <c r="D410" s="328" t="s">
        <v>533</v>
      </c>
      <c r="E410" s="276">
        <v>0</v>
      </c>
      <c r="F410" s="271">
        <v>0.43</v>
      </c>
      <c r="G410" s="272">
        <v>0.27</v>
      </c>
      <c r="H410" s="273">
        <v>0.01</v>
      </c>
      <c r="I410" s="271">
        <v>0</v>
      </c>
      <c r="J410" s="272">
        <v>1.02</v>
      </c>
      <c r="K410" s="62">
        <f t="shared" si="42"/>
        <v>277.77777777777777</v>
      </c>
      <c r="L410" s="275"/>
      <c r="M410" s="266"/>
    </row>
    <row r="411" spans="1:13" s="267" customFormat="1" ht="15" customHeight="1">
      <c r="A411" s="50" t="s">
        <v>919</v>
      </c>
      <c r="B411" s="389" t="s">
        <v>918</v>
      </c>
      <c r="C411" s="56" t="s">
        <v>60</v>
      </c>
      <c r="D411" s="328" t="s">
        <v>533</v>
      </c>
      <c r="E411" s="276">
        <v>0</v>
      </c>
      <c r="F411" s="271">
        <v>0</v>
      </c>
      <c r="G411" s="272">
        <v>0.13</v>
      </c>
      <c r="H411" s="273">
        <v>0</v>
      </c>
      <c r="I411" s="271">
        <v>0</v>
      </c>
      <c r="J411" s="272">
        <v>0.15</v>
      </c>
      <c r="K411" s="62">
        <f t="shared" si="42"/>
        <v>15.384615384615374</v>
      </c>
      <c r="L411" s="275"/>
      <c r="M411" s="266"/>
    </row>
    <row r="412" spans="1:13" s="267" customFormat="1" ht="15" customHeight="1">
      <c r="A412" s="50" t="s">
        <v>917</v>
      </c>
      <c r="B412" s="389" t="s">
        <v>916</v>
      </c>
      <c r="C412" s="56" t="s">
        <v>60</v>
      </c>
      <c r="D412" s="328" t="s">
        <v>533</v>
      </c>
      <c r="E412" s="276">
        <v>0</v>
      </c>
      <c r="F412" s="271">
        <v>0.02</v>
      </c>
      <c r="G412" s="272">
        <v>0.01</v>
      </c>
      <c r="H412" s="273">
        <v>0</v>
      </c>
      <c r="I412" s="271">
        <v>0.05</v>
      </c>
      <c r="J412" s="272">
        <v>0.06</v>
      </c>
      <c r="K412" s="62">
        <f t="shared" si="42"/>
        <v>500</v>
      </c>
      <c r="L412" s="275"/>
      <c r="M412" s="266"/>
    </row>
    <row r="413" spans="1:13" s="267" customFormat="1" ht="15" customHeight="1">
      <c r="A413" s="50" t="s">
        <v>915</v>
      </c>
      <c r="B413" s="389" t="s">
        <v>914</v>
      </c>
      <c r="C413" s="56" t="s">
        <v>60</v>
      </c>
      <c r="D413" s="328" t="s">
        <v>533</v>
      </c>
      <c r="E413" s="276">
        <v>0</v>
      </c>
      <c r="F413" s="271">
        <v>0.21</v>
      </c>
      <c r="G413" s="272">
        <v>0.72</v>
      </c>
      <c r="H413" s="273">
        <v>0</v>
      </c>
      <c r="I413" s="271">
        <v>0.14000000000000001</v>
      </c>
      <c r="J413" s="272">
        <v>0.63</v>
      </c>
      <c r="K413" s="62">
        <f t="shared" si="42"/>
        <v>-12.5</v>
      </c>
      <c r="L413" s="275"/>
      <c r="M413" s="266"/>
    </row>
    <row r="414" spans="1:13" s="267" customFormat="1" ht="15" customHeight="1">
      <c r="A414" s="50" t="s">
        <v>47</v>
      </c>
      <c r="B414" s="389" t="s">
        <v>913</v>
      </c>
      <c r="C414" s="56" t="s">
        <v>60</v>
      </c>
      <c r="D414" s="328" t="s">
        <v>533</v>
      </c>
      <c r="E414" s="276">
        <v>0</v>
      </c>
      <c r="F414" s="271">
        <v>1.54</v>
      </c>
      <c r="G414" s="272">
        <v>9.93</v>
      </c>
      <c r="H414" s="273">
        <v>0</v>
      </c>
      <c r="I414" s="271">
        <v>0.41</v>
      </c>
      <c r="J414" s="272">
        <v>2.66</v>
      </c>
      <c r="K414" s="62">
        <f t="shared" si="42"/>
        <v>-73.212487411883174</v>
      </c>
      <c r="L414" s="275"/>
      <c r="M414" s="266"/>
    </row>
    <row r="415" spans="1:13" s="267" customFormat="1" ht="15" customHeight="1">
      <c r="A415" s="50" t="s">
        <v>912</v>
      </c>
      <c r="B415" s="389" t="s">
        <v>911</v>
      </c>
      <c r="C415" s="56" t="s">
        <v>60</v>
      </c>
      <c r="D415" s="328" t="s">
        <v>533</v>
      </c>
      <c r="E415" s="276">
        <v>0</v>
      </c>
      <c r="F415" s="271">
        <v>0</v>
      </c>
      <c r="G415" s="272">
        <v>0.16</v>
      </c>
      <c r="H415" s="273">
        <v>0</v>
      </c>
      <c r="I415" s="271">
        <v>0.3</v>
      </c>
      <c r="J415" s="272">
        <v>0.13</v>
      </c>
      <c r="K415" s="62">
        <f t="shared" si="42"/>
        <v>-18.75</v>
      </c>
      <c r="L415" s="275"/>
      <c r="M415" s="266"/>
    </row>
    <row r="416" spans="1:13" s="267" customFormat="1" ht="15" customHeight="1">
      <c r="A416" s="50" t="s">
        <v>910</v>
      </c>
      <c r="B416" s="389" t="s">
        <v>1435</v>
      </c>
      <c r="C416" s="56" t="s">
        <v>60</v>
      </c>
      <c r="D416" s="328" t="s">
        <v>533</v>
      </c>
      <c r="E416" s="276">
        <v>0</v>
      </c>
      <c r="F416" s="271">
        <v>0.04</v>
      </c>
      <c r="G416" s="272">
        <v>7.0000000000000007E-2</v>
      </c>
      <c r="H416" s="273">
        <v>0</v>
      </c>
      <c r="I416" s="271">
        <v>0.11</v>
      </c>
      <c r="J416" s="272">
        <v>7.0000000000000007E-2</v>
      </c>
      <c r="K416" s="62">
        <f t="shared" si="42"/>
        <v>0</v>
      </c>
      <c r="L416" s="275"/>
      <c r="M416" s="266"/>
    </row>
    <row r="417" spans="1:13" s="267" customFormat="1" ht="15" customHeight="1">
      <c r="A417" s="50" t="s">
        <v>322</v>
      </c>
      <c r="B417" s="389" t="s">
        <v>909</v>
      </c>
      <c r="C417" s="56" t="s">
        <v>60</v>
      </c>
      <c r="D417" s="328" t="s">
        <v>533</v>
      </c>
      <c r="E417" s="276">
        <v>0</v>
      </c>
      <c r="F417" s="271">
        <v>0</v>
      </c>
      <c r="G417" s="272">
        <v>0.75</v>
      </c>
      <c r="H417" s="273">
        <v>0</v>
      </c>
      <c r="I417" s="271">
        <v>0</v>
      </c>
      <c r="J417" s="272">
        <v>0.1</v>
      </c>
      <c r="K417" s="62">
        <f t="shared" si="42"/>
        <v>-86.666666666666671</v>
      </c>
      <c r="L417" s="275"/>
      <c r="M417" s="266"/>
    </row>
    <row r="418" spans="1:13" s="267" customFormat="1" ht="15" customHeight="1">
      <c r="A418" s="50" t="s">
        <v>908</v>
      </c>
      <c r="B418" s="389" t="s">
        <v>907</v>
      </c>
      <c r="C418" s="56" t="s">
        <v>60</v>
      </c>
      <c r="D418" s="328" t="s">
        <v>533</v>
      </c>
      <c r="E418" s="276">
        <v>0</v>
      </c>
      <c r="F418" s="271">
        <v>0</v>
      </c>
      <c r="G418" s="272">
        <v>0.04</v>
      </c>
      <c r="H418" s="273">
        <v>0</v>
      </c>
      <c r="I418" s="271">
        <v>0.04</v>
      </c>
      <c r="J418" s="272">
        <v>0.01</v>
      </c>
      <c r="K418" s="62">
        <f t="shared" si="42"/>
        <v>-75</v>
      </c>
      <c r="L418" s="275"/>
      <c r="M418" s="266"/>
    </row>
    <row r="419" spans="1:13" s="267" customFormat="1" ht="15" customHeight="1">
      <c r="A419" s="50" t="s">
        <v>1127</v>
      </c>
      <c r="B419" s="389" t="s">
        <v>1126</v>
      </c>
      <c r="C419" s="56" t="s">
        <v>60</v>
      </c>
      <c r="D419" s="328" t="s">
        <v>533</v>
      </c>
      <c r="E419" s="276">
        <v>0</v>
      </c>
      <c r="F419" s="271">
        <v>0</v>
      </c>
      <c r="G419" s="272">
        <v>3.07</v>
      </c>
      <c r="H419" s="273">
        <v>0</v>
      </c>
      <c r="I419" s="271">
        <v>0</v>
      </c>
      <c r="J419" s="272">
        <v>4.8099999999999996</v>
      </c>
      <c r="K419" s="62">
        <f>((J419/G419)-1)*100</f>
        <v>56.677524429967427</v>
      </c>
      <c r="L419" s="275"/>
      <c r="M419" s="266"/>
    </row>
    <row r="420" spans="1:13" s="267" customFormat="1" ht="15" customHeight="1">
      <c r="A420" s="50" t="s">
        <v>906</v>
      </c>
      <c r="B420" s="389" t="s">
        <v>905</v>
      </c>
      <c r="C420" s="56" t="s">
        <v>60</v>
      </c>
      <c r="D420" s="328" t="s">
        <v>533</v>
      </c>
      <c r="E420" s="276">
        <v>0</v>
      </c>
      <c r="F420" s="271">
        <v>0</v>
      </c>
      <c r="G420" s="272">
        <v>0.01</v>
      </c>
      <c r="H420" s="273">
        <v>0</v>
      </c>
      <c r="I420" s="271">
        <v>0</v>
      </c>
      <c r="J420" s="272">
        <v>0.14000000000000001</v>
      </c>
      <c r="K420" s="62">
        <f t="shared" si="42"/>
        <v>1300.0000000000002</v>
      </c>
      <c r="L420" s="275"/>
      <c r="M420" s="266"/>
    </row>
    <row r="421" spans="1:13" s="267" customFormat="1" ht="15" customHeight="1">
      <c r="A421" s="50" t="s">
        <v>904</v>
      </c>
      <c r="B421" s="268" t="s">
        <v>903</v>
      </c>
      <c r="C421" s="56" t="s">
        <v>60</v>
      </c>
      <c r="D421" s="302" t="s">
        <v>533</v>
      </c>
      <c r="E421" s="276">
        <v>0</v>
      </c>
      <c r="F421" s="271">
        <v>0</v>
      </c>
      <c r="G421" s="272">
        <v>2.06</v>
      </c>
      <c r="H421" s="273">
        <v>0</v>
      </c>
      <c r="I421" s="271">
        <v>0</v>
      </c>
      <c r="J421" s="272">
        <v>0.85</v>
      </c>
      <c r="K421" s="62">
        <f t="shared" si="42"/>
        <v>-58.737864077669897</v>
      </c>
      <c r="L421" s="275"/>
      <c r="M421" s="266"/>
    </row>
    <row r="422" spans="1:13" s="267" customFormat="1" ht="15" customHeight="1">
      <c r="A422" s="50" t="s">
        <v>902</v>
      </c>
      <c r="B422" s="268" t="s">
        <v>901</v>
      </c>
      <c r="C422" s="56" t="s">
        <v>60</v>
      </c>
      <c r="D422" s="302" t="s">
        <v>533</v>
      </c>
      <c r="E422" s="276">
        <v>0</v>
      </c>
      <c r="F422" s="271">
        <v>0</v>
      </c>
      <c r="G422" s="272">
        <v>0.11</v>
      </c>
      <c r="H422" s="273">
        <v>0</v>
      </c>
      <c r="I422" s="271">
        <v>0</v>
      </c>
      <c r="J422" s="272">
        <v>0.19</v>
      </c>
      <c r="K422" s="62">
        <f t="shared" si="42"/>
        <v>72.727272727272734</v>
      </c>
      <c r="L422" s="275"/>
      <c r="M422" s="266"/>
    </row>
    <row r="423" spans="1:13" s="28" customFormat="1" ht="15" customHeight="1">
      <c r="A423" s="456" t="s">
        <v>282</v>
      </c>
      <c r="B423" s="448" t="s">
        <v>250</v>
      </c>
      <c r="C423" s="450" t="s">
        <v>283</v>
      </c>
      <c r="D423" s="458" t="s">
        <v>284</v>
      </c>
      <c r="E423" s="460" t="s">
        <v>510</v>
      </c>
      <c r="F423" s="461"/>
      <c r="G423" s="462"/>
      <c r="H423" s="460" t="s">
        <v>1410</v>
      </c>
      <c r="I423" s="461"/>
      <c r="J423" s="462"/>
      <c r="K423" s="121" t="s">
        <v>249</v>
      </c>
    </row>
    <row r="424" spans="1:13" s="28" customFormat="1">
      <c r="A424" s="457"/>
      <c r="B424" s="449"/>
      <c r="C424" s="451"/>
      <c r="D424" s="459"/>
      <c r="E424" s="111" t="s">
        <v>251</v>
      </c>
      <c r="F424" s="112" t="s">
        <v>252</v>
      </c>
      <c r="G424" s="115" t="s">
        <v>253</v>
      </c>
      <c r="H424" s="114" t="s">
        <v>251</v>
      </c>
      <c r="I424" s="113" t="s">
        <v>252</v>
      </c>
      <c r="J424" s="293" t="s">
        <v>253</v>
      </c>
      <c r="K424" s="122" t="s">
        <v>254</v>
      </c>
    </row>
    <row r="425" spans="1:13" s="267" customFormat="1" ht="15" customHeight="1">
      <c r="A425" s="50" t="s">
        <v>900</v>
      </c>
      <c r="B425" s="268" t="s">
        <v>899</v>
      </c>
      <c r="C425" s="56" t="s">
        <v>60</v>
      </c>
      <c r="D425" s="302" t="s">
        <v>533</v>
      </c>
      <c r="E425" s="276">
        <v>0</v>
      </c>
      <c r="F425" s="271">
        <v>0</v>
      </c>
      <c r="G425" s="272">
        <v>0.4</v>
      </c>
      <c r="H425" s="273">
        <v>0</v>
      </c>
      <c r="I425" s="271">
        <v>0</v>
      </c>
      <c r="J425" s="272">
        <v>0.39</v>
      </c>
      <c r="K425" s="62">
        <f t="shared" si="42"/>
        <v>-2.5000000000000022</v>
      </c>
      <c r="L425" s="275"/>
      <c r="M425" s="266"/>
    </row>
    <row r="426" spans="1:13" s="267" customFormat="1" ht="15" customHeight="1">
      <c r="A426" s="50" t="s">
        <v>1123</v>
      </c>
      <c r="B426" s="389" t="s">
        <v>1122</v>
      </c>
      <c r="C426" s="56" t="s">
        <v>60</v>
      </c>
      <c r="D426" s="328" t="s">
        <v>533</v>
      </c>
      <c r="E426" s="397">
        <v>0</v>
      </c>
      <c r="F426" s="271">
        <v>0</v>
      </c>
      <c r="G426" s="272">
        <v>0.65</v>
      </c>
      <c r="H426" s="273">
        <v>0</v>
      </c>
      <c r="I426" s="271">
        <v>0</v>
      </c>
      <c r="J426" s="272">
        <v>0.71</v>
      </c>
      <c r="K426" s="62">
        <f>((J426/G426)-1)*100</f>
        <v>9.2307692307692193</v>
      </c>
      <c r="L426" s="275"/>
      <c r="M426" s="266"/>
    </row>
    <row r="427" spans="1:13" s="267" customFormat="1" ht="15" customHeight="1">
      <c r="A427" s="50" t="s">
        <v>202</v>
      </c>
      <c r="B427" s="389" t="s">
        <v>898</v>
      </c>
      <c r="C427" s="56" t="s">
        <v>60</v>
      </c>
      <c r="D427" s="328" t="s">
        <v>533</v>
      </c>
      <c r="E427" s="397">
        <v>0</v>
      </c>
      <c r="F427" s="271">
        <v>0</v>
      </c>
      <c r="G427" s="272">
        <v>0.28000000000000003</v>
      </c>
      <c r="H427" s="273">
        <v>0</v>
      </c>
      <c r="I427" s="271">
        <v>0</v>
      </c>
      <c r="J427" s="272">
        <v>0.24</v>
      </c>
      <c r="K427" s="62">
        <f t="shared" si="42"/>
        <v>-14.285714285714302</v>
      </c>
      <c r="L427" s="275"/>
      <c r="M427" s="266"/>
    </row>
    <row r="428" spans="1:13" s="267" customFormat="1" ht="15" customHeight="1">
      <c r="A428" s="50" t="s">
        <v>211</v>
      </c>
      <c r="B428" s="389" t="s">
        <v>897</v>
      </c>
      <c r="C428" s="56" t="s">
        <v>60</v>
      </c>
      <c r="D428" s="328" t="s">
        <v>533</v>
      </c>
      <c r="E428" s="397">
        <v>0</v>
      </c>
      <c r="F428" s="271">
        <v>3.01</v>
      </c>
      <c r="G428" s="272">
        <v>31.2</v>
      </c>
      <c r="H428" s="273">
        <v>0</v>
      </c>
      <c r="I428" s="271">
        <v>3.11</v>
      </c>
      <c r="J428" s="272">
        <v>34.29</v>
      </c>
      <c r="K428" s="62">
        <f t="shared" si="42"/>
        <v>9.903846153846164</v>
      </c>
      <c r="L428" s="275"/>
      <c r="M428" s="266"/>
    </row>
    <row r="429" spans="1:13" s="267" customFormat="1" ht="15" customHeight="1">
      <c r="A429" s="50" t="s">
        <v>325</v>
      </c>
      <c r="B429" s="389" t="s">
        <v>896</v>
      </c>
      <c r="C429" s="56" t="s">
        <v>60</v>
      </c>
      <c r="D429" s="328" t="s">
        <v>533</v>
      </c>
      <c r="E429" s="397">
        <v>0</v>
      </c>
      <c r="F429" s="271">
        <v>0.1</v>
      </c>
      <c r="G429" s="272">
        <v>0.61</v>
      </c>
      <c r="H429" s="273">
        <v>0</v>
      </c>
      <c r="I429" s="271">
        <v>0</v>
      </c>
      <c r="J429" s="272">
        <v>0.75</v>
      </c>
      <c r="K429" s="62">
        <f t="shared" si="42"/>
        <v>22.95081967213115</v>
      </c>
      <c r="L429" s="275"/>
      <c r="M429" s="266"/>
    </row>
    <row r="430" spans="1:13" s="267" customFormat="1" ht="15" customHeight="1">
      <c r="A430" s="50" t="s">
        <v>219</v>
      </c>
      <c r="B430" s="389" t="s">
        <v>895</v>
      </c>
      <c r="C430" s="56" t="s">
        <v>60</v>
      </c>
      <c r="D430" s="328" t="s">
        <v>533</v>
      </c>
      <c r="E430" s="397">
        <v>0</v>
      </c>
      <c r="F430" s="271">
        <v>0.79</v>
      </c>
      <c r="G430" s="272">
        <v>7.98</v>
      </c>
      <c r="H430" s="273">
        <v>0</v>
      </c>
      <c r="I430" s="271">
        <v>1.25</v>
      </c>
      <c r="J430" s="272">
        <v>7.49</v>
      </c>
      <c r="K430" s="62">
        <f t="shared" si="42"/>
        <v>-6.1403508771929793</v>
      </c>
      <c r="L430" s="275"/>
      <c r="M430" s="266"/>
    </row>
    <row r="431" spans="1:13" s="267" customFormat="1" ht="15" customHeight="1">
      <c r="A431" s="50" t="s">
        <v>894</v>
      </c>
      <c r="B431" s="389" t="s">
        <v>893</v>
      </c>
      <c r="C431" s="56" t="s">
        <v>60</v>
      </c>
      <c r="D431" s="328" t="s">
        <v>533</v>
      </c>
      <c r="E431" s="397">
        <v>0</v>
      </c>
      <c r="F431" s="271">
        <v>0.03</v>
      </c>
      <c r="G431" s="272">
        <v>0.01</v>
      </c>
      <c r="H431" s="273">
        <v>0</v>
      </c>
      <c r="I431" s="271">
        <v>7.0000000000000007E-2</v>
      </c>
      <c r="J431" s="272">
        <v>0.11</v>
      </c>
      <c r="K431" s="62">
        <f t="shared" si="42"/>
        <v>1000</v>
      </c>
      <c r="L431" s="275"/>
      <c r="M431" s="266"/>
    </row>
    <row r="432" spans="1:13" s="267" customFormat="1" ht="15" customHeight="1">
      <c r="A432" s="50" t="s">
        <v>52</v>
      </c>
      <c r="B432" s="389" t="s">
        <v>892</v>
      </c>
      <c r="C432" s="56" t="s">
        <v>60</v>
      </c>
      <c r="D432" s="328" t="s">
        <v>533</v>
      </c>
      <c r="E432" s="397">
        <v>0</v>
      </c>
      <c r="F432" s="271">
        <v>0.27</v>
      </c>
      <c r="G432" s="272">
        <v>2.77</v>
      </c>
      <c r="H432" s="273">
        <v>0</v>
      </c>
      <c r="I432" s="271">
        <v>0</v>
      </c>
      <c r="J432" s="272">
        <v>2.38</v>
      </c>
      <c r="K432" s="62">
        <f t="shared" si="42"/>
        <v>-14.079422382671481</v>
      </c>
      <c r="L432" s="275"/>
      <c r="M432" s="266"/>
    </row>
    <row r="433" spans="1:13" s="267" customFormat="1" ht="15" customHeight="1">
      <c r="A433" s="50" t="s">
        <v>891</v>
      </c>
      <c r="B433" s="389" t="s">
        <v>890</v>
      </c>
      <c r="C433" s="56" t="s">
        <v>60</v>
      </c>
      <c r="D433" s="328" t="s">
        <v>533</v>
      </c>
      <c r="E433" s="397">
        <v>0</v>
      </c>
      <c r="F433" s="271">
        <v>0</v>
      </c>
      <c r="G433" s="272">
        <v>1.46</v>
      </c>
      <c r="H433" s="273">
        <v>0</v>
      </c>
      <c r="I433" s="271">
        <v>0</v>
      </c>
      <c r="J433" s="272">
        <v>1.17</v>
      </c>
      <c r="K433" s="62">
        <f t="shared" si="42"/>
        <v>-19.863013698630137</v>
      </c>
      <c r="L433" s="275"/>
      <c r="M433" s="266"/>
    </row>
    <row r="434" spans="1:13" s="267" customFormat="1" ht="15" customHeight="1">
      <c r="A434" s="50" t="s">
        <v>889</v>
      </c>
      <c r="B434" s="389" t="s">
        <v>888</v>
      </c>
      <c r="C434" s="56" t="s">
        <v>60</v>
      </c>
      <c r="D434" s="328" t="s">
        <v>533</v>
      </c>
      <c r="E434" s="397">
        <v>0</v>
      </c>
      <c r="F434" s="271">
        <v>0.16</v>
      </c>
      <c r="G434" s="272">
        <v>0.71</v>
      </c>
      <c r="H434" s="273">
        <v>0</v>
      </c>
      <c r="I434" s="271">
        <v>0</v>
      </c>
      <c r="J434" s="272">
        <v>0.81</v>
      </c>
      <c r="K434" s="62">
        <f t="shared" si="42"/>
        <v>14.084507042253524</v>
      </c>
      <c r="L434" s="275"/>
      <c r="M434" s="266"/>
    </row>
    <row r="435" spans="1:13" s="267" customFormat="1" ht="15" customHeight="1">
      <c r="A435" s="50" t="s">
        <v>887</v>
      </c>
      <c r="B435" s="389" t="s">
        <v>886</v>
      </c>
      <c r="C435" s="56" t="s">
        <v>60</v>
      </c>
      <c r="D435" s="328" t="s">
        <v>533</v>
      </c>
      <c r="E435" s="397">
        <v>0</v>
      </c>
      <c r="F435" s="271">
        <v>0</v>
      </c>
      <c r="G435" s="272">
        <v>0.41</v>
      </c>
      <c r="H435" s="273">
        <v>0</v>
      </c>
      <c r="I435" s="271">
        <v>0.39</v>
      </c>
      <c r="J435" s="272">
        <v>0.52</v>
      </c>
      <c r="K435" s="62">
        <f t="shared" si="42"/>
        <v>26.829268292682929</v>
      </c>
      <c r="L435" s="275"/>
      <c r="M435" s="266"/>
    </row>
    <row r="436" spans="1:13" s="267" customFormat="1" ht="15" customHeight="1">
      <c r="A436" s="50" t="s">
        <v>227</v>
      </c>
      <c r="B436" s="389" t="s">
        <v>885</v>
      </c>
      <c r="C436" s="56" t="s">
        <v>60</v>
      </c>
      <c r="D436" s="328" t="s">
        <v>533</v>
      </c>
      <c r="E436" s="397">
        <v>0</v>
      </c>
      <c r="F436" s="271">
        <v>0</v>
      </c>
      <c r="G436" s="272">
        <v>0.34</v>
      </c>
      <c r="H436" s="273">
        <v>0</v>
      </c>
      <c r="I436" s="271">
        <v>0</v>
      </c>
      <c r="J436" s="272">
        <v>0.42</v>
      </c>
      <c r="K436" s="62">
        <f t="shared" si="42"/>
        <v>23.529411764705866</v>
      </c>
      <c r="L436" s="275"/>
      <c r="M436" s="266"/>
    </row>
    <row r="437" spans="1:13" s="267" customFormat="1" ht="15" customHeight="1">
      <c r="A437" s="50" t="s">
        <v>884</v>
      </c>
      <c r="B437" s="389" t="s">
        <v>883</v>
      </c>
      <c r="C437" s="56" t="s">
        <v>60</v>
      </c>
      <c r="D437" s="328" t="s">
        <v>533</v>
      </c>
      <c r="E437" s="397">
        <v>0</v>
      </c>
      <c r="F437" s="271">
        <v>0.02</v>
      </c>
      <c r="G437" s="272">
        <v>0.01</v>
      </c>
      <c r="H437" s="273">
        <v>0</v>
      </c>
      <c r="I437" s="271">
        <v>0.08</v>
      </c>
      <c r="J437" s="272">
        <v>7.0000000000000007E-2</v>
      </c>
      <c r="K437" s="62">
        <f t="shared" ref="K437:K458" si="43">((J437/G437)-1)*100</f>
        <v>600.00000000000011</v>
      </c>
      <c r="L437" s="275"/>
      <c r="M437" s="266"/>
    </row>
    <row r="438" spans="1:13" s="267" customFormat="1" ht="15" customHeight="1">
      <c r="A438" s="50" t="s">
        <v>882</v>
      </c>
      <c r="B438" s="389" t="s">
        <v>1436</v>
      </c>
      <c r="C438" s="56" t="s">
        <v>60</v>
      </c>
      <c r="D438" s="328" t="s">
        <v>533</v>
      </c>
      <c r="E438" s="397">
        <v>0.01</v>
      </c>
      <c r="F438" s="271">
        <v>0.01</v>
      </c>
      <c r="G438" s="272">
        <v>0.11</v>
      </c>
      <c r="H438" s="273">
        <v>0</v>
      </c>
      <c r="I438" s="271">
        <v>0.08</v>
      </c>
      <c r="J438" s="272">
        <v>0.15</v>
      </c>
      <c r="K438" s="62">
        <f t="shared" si="43"/>
        <v>36.363636363636353</v>
      </c>
      <c r="L438" s="275"/>
      <c r="M438" s="266"/>
    </row>
    <row r="439" spans="1:13" s="267" customFormat="1" ht="15" customHeight="1">
      <c r="A439" s="50" t="s">
        <v>246</v>
      </c>
      <c r="B439" s="389" t="s">
        <v>881</v>
      </c>
      <c r="C439" s="56" t="s">
        <v>60</v>
      </c>
      <c r="D439" s="328" t="s">
        <v>533</v>
      </c>
      <c r="E439" s="397">
        <v>0</v>
      </c>
      <c r="F439" s="271">
        <v>1.02</v>
      </c>
      <c r="G439" s="272">
        <v>13.91</v>
      </c>
      <c r="H439" s="273">
        <v>0</v>
      </c>
      <c r="I439" s="271">
        <v>1.1499999999999999</v>
      </c>
      <c r="J439" s="272">
        <v>16.27</v>
      </c>
      <c r="K439" s="62">
        <f t="shared" si="43"/>
        <v>16.966211358734729</v>
      </c>
      <c r="L439" s="275"/>
      <c r="M439" s="266"/>
    </row>
    <row r="440" spans="1:13" s="267" customFormat="1" ht="15" customHeight="1">
      <c r="A440" s="50" t="s">
        <v>880</v>
      </c>
      <c r="B440" s="389" t="s">
        <v>879</v>
      </c>
      <c r="C440" s="56" t="s">
        <v>60</v>
      </c>
      <c r="D440" s="328" t="s">
        <v>533</v>
      </c>
      <c r="E440" s="397">
        <v>0</v>
      </c>
      <c r="F440" s="271">
        <v>0.52</v>
      </c>
      <c r="G440" s="272">
        <v>3.31</v>
      </c>
      <c r="H440" s="273">
        <v>0</v>
      </c>
      <c r="I440" s="271">
        <v>0.17</v>
      </c>
      <c r="J440" s="272">
        <v>1.81</v>
      </c>
      <c r="K440" s="62">
        <f t="shared" si="43"/>
        <v>-45.317220543806648</v>
      </c>
      <c r="L440" s="275"/>
      <c r="M440" s="266"/>
    </row>
    <row r="441" spans="1:13" s="267" customFormat="1" ht="15" customHeight="1">
      <c r="A441" s="50" t="s">
        <v>372</v>
      </c>
      <c r="B441" s="389" t="s">
        <v>992</v>
      </c>
      <c r="C441" s="56" t="s">
        <v>60</v>
      </c>
      <c r="D441" s="328" t="s">
        <v>991</v>
      </c>
      <c r="E441" s="397">
        <v>0</v>
      </c>
      <c r="F441" s="271">
        <v>0</v>
      </c>
      <c r="G441" s="272">
        <v>0.72</v>
      </c>
      <c r="H441" s="273">
        <v>0</v>
      </c>
      <c r="I441" s="271">
        <v>0</v>
      </c>
      <c r="J441" s="272">
        <v>0.53</v>
      </c>
      <c r="K441" s="62">
        <f t="shared" si="43"/>
        <v>-26.388888888888886</v>
      </c>
      <c r="L441" s="275"/>
      <c r="M441" s="266"/>
    </row>
    <row r="442" spans="1:13" s="267" customFormat="1" ht="15" customHeight="1">
      <c r="A442" s="50" t="s">
        <v>340</v>
      </c>
      <c r="B442" s="389" t="s">
        <v>990</v>
      </c>
      <c r="C442" s="56" t="s">
        <v>60</v>
      </c>
      <c r="D442" s="328" t="s">
        <v>985</v>
      </c>
      <c r="E442" s="397">
        <v>0</v>
      </c>
      <c r="F442" s="271">
        <v>0.32</v>
      </c>
      <c r="G442" s="272">
        <v>1.1499999999999999</v>
      </c>
      <c r="H442" s="273">
        <v>0</v>
      </c>
      <c r="I442" s="271">
        <v>0</v>
      </c>
      <c r="J442" s="272">
        <v>0.77</v>
      </c>
      <c r="K442" s="62">
        <f t="shared" si="43"/>
        <v>-33.043478260869563</v>
      </c>
      <c r="L442" s="275"/>
      <c r="M442" s="266"/>
    </row>
    <row r="443" spans="1:13" s="267" customFormat="1" ht="15" customHeight="1">
      <c r="A443" s="50" t="s">
        <v>5</v>
      </c>
      <c r="B443" s="389" t="s">
        <v>989</v>
      </c>
      <c r="C443" s="56" t="s">
        <v>60</v>
      </c>
      <c r="D443" s="328" t="s">
        <v>985</v>
      </c>
      <c r="E443" s="397">
        <v>0.18</v>
      </c>
      <c r="F443" s="271">
        <v>2.93</v>
      </c>
      <c r="G443" s="272">
        <v>28.82</v>
      </c>
      <c r="H443" s="273">
        <v>0.01</v>
      </c>
      <c r="I443" s="271">
        <v>0.63</v>
      </c>
      <c r="J443" s="272">
        <v>29.17</v>
      </c>
      <c r="K443" s="62">
        <f t="shared" si="43"/>
        <v>1.2144344205412994</v>
      </c>
      <c r="L443" s="275"/>
      <c r="M443" s="266"/>
    </row>
    <row r="444" spans="1:13" s="267" customFormat="1" ht="15" customHeight="1">
      <c r="A444" s="50" t="s">
        <v>988</v>
      </c>
      <c r="B444" s="389" t="s">
        <v>987</v>
      </c>
      <c r="C444" s="56" t="s">
        <v>60</v>
      </c>
      <c r="D444" s="328" t="s">
        <v>985</v>
      </c>
      <c r="E444" s="397">
        <v>0</v>
      </c>
      <c r="F444" s="271">
        <v>0</v>
      </c>
      <c r="G444" s="272">
        <v>0.33</v>
      </c>
      <c r="H444" s="273">
        <v>0</v>
      </c>
      <c r="I444" s="271">
        <v>0</v>
      </c>
      <c r="J444" s="272">
        <v>0.4</v>
      </c>
      <c r="K444" s="62">
        <f t="shared" si="43"/>
        <v>21.212121212121215</v>
      </c>
      <c r="L444" s="275"/>
      <c r="M444" s="266"/>
    </row>
    <row r="445" spans="1:13" s="267" customFormat="1" ht="15" customHeight="1">
      <c r="A445" s="50" t="s">
        <v>218</v>
      </c>
      <c r="B445" s="389" t="s">
        <v>986</v>
      </c>
      <c r="C445" s="56" t="s">
        <v>60</v>
      </c>
      <c r="D445" s="328" t="s">
        <v>985</v>
      </c>
      <c r="E445" s="397">
        <v>0.03</v>
      </c>
      <c r="F445" s="271">
        <v>12.53</v>
      </c>
      <c r="G445" s="272">
        <v>193.91</v>
      </c>
      <c r="H445" s="273">
        <v>0.11</v>
      </c>
      <c r="I445" s="271">
        <v>13.01</v>
      </c>
      <c r="J445" s="272">
        <v>179.58</v>
      </c>
      <c r="K445" s="62">
        <f t="shared" si="43"/>
        <v>-7.3900263008612193</v>
      </c>
      <c r="L445" s="275"/>
      <c r="M445" s="266"/>
    </row>
    <row r="446" spans="1:13" s="267" customFormat="1" ht="15" customHeight="1">
      <c r="A446" s="50" t="s">
        <v>334</v>
      </c>
      <c r="B446" s="389" t="s">
        <v>984</v>
      </c>
      <c r="C446" s="56" t="s">
        <v>60</v>
      </c>
      <c r="D446" s="328" t="s">
        <v>981</v>
      </c>
      <c r="E446" s="397">
        <v>0</v>
      </c>
      <c r="F446" s="271">
        <v>0</v>
      </c>
      <c r="G446" s="272">
        <v>2.67</v>
      </c>
      <c r="H446" s="273">
        <v>0</v>
      </c>
      <c r="I446" s="271">
        <v>0</v>
      </c>
      <c r="J446" s="272">
        <v>0.31</v>
      </c>
      <c r="K446" s="62">
        <f t="shared" si="43"/>
        <v>-88.389513108614224</v>
      </c>
      <c r="L446" s="275"/>
      <c r="M446" s="266"/>
    </row>
    <row r="447" spans="1:13" s="267" customFormat="1" ht="15" customHeight="1">
      <c r="A447" s="50" t="s">
        <v>187</v>
      </c>
      <c r="B447" s="268" t="s">
        <v>983</v>
      </c>
      <c r="C447" s="56" t="s">
        <v>60</v>
      </c>
      <c r="D447" s="302" t="s">
        <v>981</v>
      </c>
      <c r="E447" s="276">
        <v>0</v>
      </c>
      <c r="F447" s="271">
        <v>0.43</v>
      </c>
      <c r="G447" s="272">
        <v>5.78</v>
      </c>
      <c r="H447" s="273">
        <v>0</v>
      </c>
      <c r="I447" s="271">
        <v>0.28000000000000003</v>
      </c>
      <c r="J447" s="272">
        <v>6.74</v>
      </c>
      <c r="K447" s="62">
        <f t="shared" si="43"/>
        <v>16.608996539792376</v>
      </c>
      <c r="L447" s="275"/>
      <c r="M447" s="266"/>
    </row>
    <row r="448" spans="1:13" s="267" customFormat="1" ht="15" customHeight="1">
      <c r="A448" s="50" t="s">
        <v>230</v>
      </c>
      <c r="B448" s="268" t="s">
        <v>982</v>
      </c>
      <c r="C448" s="56" t="s">
        <v>60</v>
      </c>
      <c r="D448" s="302" t="s">
        <v>981</v>
      </c>
      <c r="E448" s="276">
        <v>0</v>
      </c>
      <c r="F448" s="271">
        <v>0</v>
      </c>
      <c r="G448" s="272">
        <v>0.56999999999999995</v>
      </c>
      <c r="H448" s="273">
        <v>0</v>
      </c>
      <c r="I448" s="271">
        <v>0</v>
      </c>
      <c r="J448" s="272">
        <v>0.57999999999999996</v>
      </c>
      <c r="K448" s="62">
        <f t="shared" si="43"/>
        <v>1.7543859649122862</v>
      </c>
      <c r="L448" s="275"/>
      <c r="M448" s="266"/>
    </row>
    <row r="449" spans="1:13" s="267" customFormat="1" ht="15" customHeight="1">
      <c r="A449" s="50" t="s">
        <v>59</v>
      </c>
      <c r="B449" s="268" t="s">
        <v>1003</v>
      </c>
      <c r="C449" s="56" t="s">
        <v>60</v>
      </c>
      <c r="D449" s="302" t="s">
        <v>993</v>
      </c>
      <c r="E449" s="276">
        <v>0</v>
      </c>
      <c r="F449" s="271">
        <v>0.82</v>
      </c>
      <c r="G449" s="272">
        <v>20.309999999999999</v>
      </c>
      <c r="H449" s="273">
        <v>0</v>
      </c>
      <c r="I449" s="271">
        <v>1.02</v>
      </c>
      <c r="J449" s="272">
        <v>16.88</v>
      </c>
      <c r="K449" s="62">
        <f t="shared" si="43"/>
        <v>-16.88823239783358</v>
      </c>
      <c r="L449" s="275"/>
      <c r="M449" s="266"/>
    </row>
    <row r="450" spans="1:13" s="267" customFormat="1" ht="15" customHeight="1">
      <c r="A450" s="50" t="s">
        <v>66</v>
      </c>
      <c r="B450" s="268" t="s">
        <v>1002</v>
      </c>
      <c r="C450" s="56" t="s">
        <v>60</v>
      </c>
      <c r="D450" s="302" t="s">
        <v>993</v>
      </c>
      <c r="E450" s="276">
        <v>0</v>
      </c>
      <c r="F450" s="271">
        <v>0.05</v>
      </c>
      <c r="G450" s="272">
        <v>8.82</v>
      </c>
      <c r="H450" s="273">
        <v>0</v>
      </c>
      <c r="I450" s="271">
        <v>0.11</v>
      </c>
      <c r="J450" s="272">
        <v>8.14</v>
      </c>
      <c r="K450" s="62">
        <f t="shared" si="43"/>
        <v>-7.7097505668934252</v>
      </c>
      <c r="L450" s="275"/>
      <c r="M450" s="266"/>
    </row>
    <row r="451" spans="1:13" s="267" customFormat="1" ht="15" customHeight="1">
      <c r="A451" s="50" t="s">
        <v>77</v>
      </c>
      <c r="B451" s="268" t="s">
        <v>1001</v>
      </c>
      <c r="C451" s="56" t="s">
        <v>60</v>
      </c>
      <c r="D451" s="302" t="s">
        <v>993</v>
      </c>
      <c r="E451" s="276">
        <v>0.01</v>
      </c>
      <c r="F451" s="271">
        <v>0.38</v>
      </c>
      <c r="G451" s="272">
        <v>6.4</v>
      </c>
      <c r="H451" s="273">
        <v>0.01</v>
      </c>
      <c r="I451" s="271">
        <v>0.21</v>
      </c>
      <c r="J451" s="272">
        <v>4.16</v>
      </c>
      <c r="K451" s="62">
        <f t="shared" si="43"/>
        <v>-35</v>
      </c>
      <c r="L451" s="275"/>
      <c r="M451" s="266"/>
    </row>
    <row r="452" spans="1:13" s="267" customFormat="1" ht="15" customHeight="1">
      <c r="A452" s="50" t="s">
        <v>290</v>
      </c>
      <c r="B452" s="268" t="s">
        <v>1000</v>
      </c>
      <c r="C452" s="56" t="s">
        <v>60</v>
      </c>
      <c r="D452" s="302" t="s">
        <v>993</v>
      </c>
      <c r="E452" s="276">
        <v>0</v>
      </c>
      <c r="F452" s="271">
        <v>0.09</v>
      </c>
      <c r="G452" s="272">
        <v>3.28</v>
      </c>
      <c r="H452" s="273">
        <v>0</v>
      </c>
      <c r="I452" s="271">
        <v>0.16</v>
      </c>
      <c r="J452" s="272">
        <v>1.9</v>
      </c>
      <c r="K452" s="62">
        <f t="shared" si="43"/>
        <v>-42.073170731707322</v>
      </c>
      <c r="L452" s="275"/>
      <c r="M452" s="266"/>
    </row>
    <row r="453" spans="1:13" s="267" customFormat="1" ht="15" customHeight="1">
      <c r="A453" s="50" t="s">
        <v>291</v>
      </c>
      <c r="B453" s="268" t="s">
        <v>999</v>
      </c>
      <c r="C453" s="56" t="s">
        <v>60</v>
      </c>
      <c r="D453" s="302" t="s">
        <v>993</v>
      </c>
      <c r="E453" s="276">
        <v>0</v>
      </c>
      <c r="F453" s="271">
        <v>0.44</v>
      </c>
      <c r="G453" s="272">
        <v>2.29</v>
      </c>
      <c r="H453" s="273">
        <v>0</v>
      </c>
      <c r="I453" s="271">
        <v>0</v>
      </c>
      <c r="J453" s="272">
        <v>1.28</v>
      </c>
      <c r="K453" s="62">
        <f t="shared" si="43"/>
        <v>-44.104803493449786</v>
      </c>
      <c r="L453" s="275"/>
      <c r="M453" s="266"/>
    </row>
    <row r="454" spans="1:13" s="267" customFormat="1" ht="15" customHeight="1">
      <c r="A454" s="50" t="s">
        <v>109</v>
      </c>
      <c r="B454" s="268" t="s">
        <v>998</v>
      </c>
      <c r="C454" s="56" t="s">
        <v>60</v>
      </c>
      <c r="D454" s="302" t="s">
        <v>993</v>
      </c>
      <c r="E454" s="276">
        <v>0</v>
      </c>
      <c r="F454" s="271">
        <v>0</v>
      </c>
      <c r="G454" s="272">
        <v>1.94</v>
      </c>
      <c r="H454" s="273">
        <v>0</v>
      </c>
      <c r="I454" s="271">
        <v>0</v>
      </c>
      <c r="J454" s="272">
        <v>0.76</v>
      </c>
      <c r="K454" s="62">
        <f t="shared" si="43"/>
        <v>-60.824742268041241</v>
      </c>
      <c r="L454" s="275"/>
      <c r="M454" s="266"/>
    </row>
    <row r="455" spans="1:13" s="267" customFormat="1" ht="15" customHeight="1">
      <c r="A455" s="50" t="s">
        <v>345</v>
      </c>
      <c r="B455" s="268" t="s">
        <v>997</v>
      </c>
      <c r="C455" s="56" t="s">
        <v>60</v>
      </c>
      <c r="D455" s="302" t="s">
        <v>993</v>
      </c>
      <c r="E455" s="276">
        <v>0</v>
      </c>
      <c r="F455" s="271">
        <v>1.3</v>
      </c>
      <c r="G455" s="272">
        <v>3.86</v>
      </c>
      <c r="H455" s="273">
        <v>0</v>
      </c>
      <c r="I455" s="271">
        <v>1.03</v>
      </c>
      <c r="J455" s="272">
        <v>5.39</v>
      </c>
      <c r="K455" s="62">
        <f t="shared" si="43"/>
        <v>39.63730569948185</v>
      </c>
      <c r="L455" s="275"/>
      <c r="M455" s="266"/>
    </row>
    <row r="456" spans="1:13" s="267" customFormat="1" ht="15" customHeight="1">
      <c r="A456" s="50" t="s">
        <v>295</v>
      </c>
      <c r="B456" s="268" t="s">
        <v>996</v>
      </c>
      <c r="C456" s="56" t="s">
        <v>60</v>
      </c>
      <c r="D456" s="302" t="s">
        <v>993</v>
      </c>
      <c r="E456" s="276">
        <v>0</v>
      </c>
      <c r="F456" s="271">
        <v>0.02</v>
      </c>
      <c r="G456" s="272">
        <v>1.24</v>
      </c>
      <c r="H456" s="273">
        <v>0</v>
      </c>
      <c r="I456" s="271">
        <v>0.05</v>
      </c>
      <c r="J456" s="272">
        <v>1.69</v>
      </c>
      <c r="K456" s="62">
        <f t="shared" si="43"/>
        <v>36.290322580645153</v>
      </c>
      <c r="L456" s="275"/>
      <c r="M456" s="266"/>
    </row>
    <row r="457" spans="1:13" s="267" customFormat="1" ht="15" customHeight="1">
      <c r="A457" s="50" t="s">
        <v>995</v>
      </c>
      <c r="B457" s="268" t="s">
        <v>994</v>
      </c>
      <c r="C457" s="56" t="s">
        <v>60</v>
      </c>
      <c r="D457" s="302" t="s">
        <v>993</v>
      </c>
      <c r="E457" s="276">
        <v>0</v>
      </c>
      <c r="F457" s="271">
        <v>0.47</v>
      </c>
      <c r="G457" s="272">
        <v>0.57999999999999996</v>
      </c>
      <c r="H457" s="273">
        <v>0.03</v>
      </c>
      <c r="I457" s="271">
        <v>0</v>
      </c>
      <c r="J457" s="272">
        <v>0.03</v>
      </c>
      <c r="K457" s="62">
        <f t="shared" si="43"/>
        <v>-94.827586206896555</v>
      </c>
      <c r="L457" s="275"/>
      <c r="M457" s="266"/>
    </row>
    <row r="458" spans="1:13" s="267" customFormat="1" ht="15" customHeight="1">
      <c r="A458" s="50" t="s">
        <v>346</v>
      </c>
      <c r="B458" s="268" t="s">
        <v>1005</v>
      </c>
      <c r="C458" s="56" t="s">
        <v>60</v>
      </c>
      <c r="D458" s="302" t="s">
        <v>1004</v>
      </c>
      <c r="E458" s="276">
        <v>0</v>
      </c>
      <c r="F458" s="271">
        <v>0.13</v>
      </c>
      <c r="G458" s="272">
        <v>1.48</v>
      </c>
      <c r="H458" s="273">
        <v>0</v>
      </c>
      <c r="I458" s="271">
        <v>0.14000000000000001</v>
      </c>
      <c r="J458" s="272">
        <v>1.02</v>
      </c>
      <c r="K458" s="62">
        <f t="shared" si="43"/>
        <v>-31.081081081081074</v>
      </c>
      <c r="L458" s="275"/>
      <c r="M458" s="266"/>
    </row>
    <row r="459" spans="1:13" s="30" customFormat="1" ht="15" customHeight="1">
      <c r="A459" s="48"/>
      <c r="B459" s="46"/>
      <c r="C459" s="47"/>
      <c r="D459" s="307"/>
      <c r="E459" s="48"/>
      <c r="F459" s="45"/>
      <c r="G459" s="117"/>
      <c r="H459" s="59"/>
      <c r="I459" s="45"/>
      <c r="J459" s="117"/>
      <c r="K459" s="62"/>
      <c r="L459" s="29"/>
    </row>
    <row r="460" spans="1:13" s="11" customFormat="1" ht="15" customHeight="1">
      <c r="A460" s="85" t="s">
        <v>406</v>
      </c>
      <c r="B460" s="87"/>
      <c r="C460" s="55"/>
      <c r="D460" s="301"/>
      <c r="E460" s="81">
        <f t="shared" ref="E460:J460" si="44">SUM(E366:E459)</f>
        <v>0.30000000000000004</v>
      </c>
      <c r="F460" s="83">
        <f t="shared" si="44"/>
        <v>42.02000000000001</v>
      </c>
      <c r="G460" s="82">
        <f t="shared" si="44"/>
        <v>513.98</v>
      </c>
      <c r="H460" s="348">
        <f t="shared" si="44"/>
        <v>0.35000000000000009</v>
      </c>
      <c r="I460" s="83">
        <f t="shared" si="44"/>
        <v>36.429999999999993</v>
      </c>
      <c r="J460" s="82">
        <f t="shared" si="44"/>
        <v>466.34999999999991</v>
      </c>
      <c r="K460" s="62">
        <f t="shared" ref="K460" si="45">((J460/G460)-1)*100</f>
        <v>-9.2668975446515649</v>
      </c>
    </row>
    <row r="461" spans="1:13" s="29" customFormat="1" ht="15" customHeight="1">
      <c r="A461" s="52"/>
      <c r="B461" s="34"/>
      <c r="C461" s="57"/>
      <c r="D461" s="303"/>
      <c r="E461" s="48"/>
      <c r="F461" s="45"/>
      <c r="G461" s="117"/>
      <c r="H461" s="59"/>
      <c r="I461" s="45"/>
      <c r="J461" s="117"/>
      <c r="K461" s="62"/>
      <c r="L461" s="285"/>
    </row>
    <row r="462" spans="1:13" s="29" customFormat="1" ht="15" customHeight="1">
      <c r="A462" s="52"/>
      <c r="B462" s="34"/>
      <c r="C462" s="57"/>
      <c r="D462" s="303"/>
      <c r="E462" s="48"/>
      <c r="F462" s="45"/>
      <c r="G462" s="117"/>
      <c r="H462" s="59"/>
      <c r="I462" s="45"/>
      <c r="J462" s="117"/>
      <c r="K462" s="62"/>
      <c r="L462" s="285"/>
    </row>
    <row r="463" spans="1:13" s="28" customFormat="1" ht="15" customHeight="1">
      <c r="A463" s="88" t="s">
        <v>381</v>
      </c>
      <c r="B463" s="95" t="s">
        <v>259</v>
      </c>
      <c r="C463" s="55" t="s">
        <v>255</v>
      </c>
      <c r="D463" s="301"/>
      <c r="E463" s="40" t="s">
        <v>255</v>
      </c>
      <c r="F463" s="116"/>
      <c r="G463" s="43" t="s">
        <v>255</v>
      </c>
      <c r="H463" s="338" t="s">
        <v>255</v>
      </c>
      <c r="I463" s="116" t="s">
        <v>255</v>
      </c>
      <c r="J463" s="43" t="s">
        <v>255</v>
      </c>
      <c r="K463" s="123"/>
    </row>
    <row r="464" spans="1:13" s="267" customFormat="1" ht="15" customHeight="1">
      <c r="A464" s="50" t="s">
        <v>69</v>
      </c>
      <c r="B464" s="268" t="s">
        <v>1082</v>
      </c>
      <c r="C464" s="56" t="s">
        <v>60</v>
      </c>
      <c r="D464" s="302" t="s">
        <v>557</v>
      </c>
      <c r="E464" s="276">
        <v>0</v>
      </c>
      <c r="F464" s="271">
        <v>0</v>
      </c>
      <c r="G464" s="272">
        <v>6.8</v>
      </c>
      <c r="H464" s="273">
        <v>0</v>
      </c>
      <c r="I464" s="271">
        <v>1.0900000000000001</v>
      </c>
      <c r="J464" s="272">
        <v>4.53</v>
      </c>
      <c r="K464" s="62">
        <f t="shared" ref="K464:K520" si="46">((J464/G464)-1)*100</f>
        <v>-33.382352941176464</v>
      </c>
      <c r="L464" s="275"/>
      <c r="M464" s="266"/>
    </row>
    <row r="465" spans="1:13" s="267" customFormat="1" ht="15" customHeight="1">
      <c r="A465" s="50" t="s">
        <v>1108</v>
      </c>
      <c r="B465" s="398" t="s">
        <v>1422</v>
      </c>
      <c r="C465" s="56" t="s">
        <v>60</v>
      </c>
      <c r="D465" s="328" t="s">
        <v>557</v>
      </c>
      <c r="E465" s="276">
        <v>0</v>
      </c>
      <c r="F465" s="271">
        <v>0.06</v>
      </c>
      <c r="G465" s="272">
        <v>2.33</v>
      </c>
      <c r="H465" s="273">
        <v>0.02</v>
      </c>
      <c r="I465" s="271">
        <v>0.61</v>
      </c>
      <c r="J465" s="272">
        <v>1.48</v>
      </c>
      <c r="K465" s="62">
        <f>((J465/G465)-1)*100</f>
        <v>-36.480686695278976</v>
      </c>
      <c r="L465" s="275"/>
      <c r="M465" s="266"/>
    </row>
    <row r="466" spans="1:13" s="267" customFormat="1" ht="15" customHeight="1">
      <c r="A466" s="50" t="s">
        <v>37</v>
      </c>
      <c r="B466" s="389" t="s">
        <v>1081</v>
      </c>
      <c r="C466" s="56" t="s">
        <v>60</v>
      </c>
      <c r="D466" s="328" t="s">
        <v>557</v>
      </c>
      <c r="E466" s="276">
        <v>0</v>
      </c>
      <c r="F466" s="271">
        <v>0.94</v>
      </c>
      <c r="G466" s="272">
        <v>5</v>
      </c>
      <c r="H466" s="273">
        <v>0</v>
      </c>
      <c r="I466" s="271">
        <v>1.64</v>
      </c>
      <c r="J466" s="272">
        <v>4.59</v>
      </c>
      <c r="K466" s="62">
        <f t="shared" si="46"/>
        <v>-8.2000000000000064</v>
      </c>
      <c r="L466" s="275"/>
      <c r="M466" s="266"/>
    </row>
    <row r="467" spans="1:13" s="267" customFormat="1" ht="15" customHeight="1">
      <c r="A467" s="50" t="s">
        <v>92</v>
      </c>
      <c r="B467" s="389" t="s">
        <v>1080</v>
      </c>
      <c r="C467" s="56" t="s">
        <v>60</v>
      </c>
      <c r="D467" s="328" t="s">
        <v>557</v>
      </c>
      <c r="E467" s="276">
        <v>0</v>
      </c>
      <c r="F467" s="271">
        <v>0</v>
      </c>
      <c r="G467" s="272">
        <v>6.02</v>
      </c>
      <c r="H467" s="273">
        <v>0</v>
      </c>
      <c r="I467" s="271">
        <v>0</v>
      </c>
      <c r="J467" s="272">
        <v>10.25</v>
      </c>
      <c r="K467" s="62">
        <f t="shared" si="46"/>
        <v>70.265780730897021</v>
      </c>
      <c r="L467" s="275"/>
      <c r="M467" s="266"/>
    </row>
    <row r="468" spans="1:13" s="267" customFormat="1" ht="15" customHeight="1">
      <c r="A468" s="50" t="s">
        <v>93</v>
      </c>
      <c r="B468" s="389" t="s">
        <v>1079</v>
      </c>
      <c r="C468" s="56" t="s">
        <v>60</v>
      </c>
      <c r="D468" s="328" t="s">
        <v>557</v>
      </c>
      <c r="E468" s="276">
        <v>0</v>
      </c>
      <c r="F468" s="271">
        <v>0.59</v>
      </c>
      <c r="G468" s="272">
        <v>12.81</v>
      </c>
      <c r="H468" s="273">
        <v>0</v>
      </c>
      <c r="I468" s="271">
        <v>1.06</v>
      </c>
      <c r="J468" s="272">
        <v>7.26</v>
      </c>
      <c r="K468" s="62">
        <f t="shared" si="46"/>
        <v>-43.325526932084315</v>
      </c>
      <c r="L468" s="275"/>
      <c r="M468" s="266"/>
    </row>
    <row r="469" spans="1:13" s="267" customFormat="1" ht="15" customHeight="1">
      <c r="A469" s="50" t="s">
        <v>94</v>
      </c>
      <c r="B469" s="389" t="s">
        <v>1078</v>
      </c>
      <c r="C469" s="56" t="s">
        <v>60</v>
      </c>
      <c r="D469" s="328" t="s">
        <v>557</v>
      </c>
      <c r="E469" s="276">
        <v>0</v>
      </c>
      <c r="F469" s="271">
        <v>0</v>
      </c>
      <c r="G469" s="272">
        <v>1.07</v>
      </c>
      <c r="H469" s="273">
        <v>0</v>
      </c>
      <c r="I469" s="271">
        <v>0.19</v>
      </c>
      <c r="J469" s="272">
        <v>1.17</v>
      </c>
      <c r="K469" s="62">
        <f t="shared" si="46"/>
        <v>9.3457943925233433</v>
      </c>
      <c r="L469" s="275"/>
      <c r="M469" s="266"/>
    </row>
    <row r="470" spans="1:13" s="267" customFormat="1" ht="15" customHeight="1">
      <c r="A470" s="50" t="s">
        <v>95</v>
      </c>
      <c r="B470" s="389" t="s">
        <v>1077</v>
      </c>
      <c r="C470" s="56" t="s">
        <v>60</v>
      </c>
      <c r="D470" s="328" t="s">
        <v>557</v>
      </c>
      <c r="E470" s="276">
        <v>0</v>
      </c>
      <c r="F470" s="271">
        <v>0</v>
      </c>
      <c r="G470" s="272">
        <v>23.41</v>
      </c>
      <c r="H470" s="273">
        <v>0</v>
      </c>
      <c r="I470" s="271">
        <v>0.35</v>
      </c>
      <c r="J470" s="272">
        <v>16.309999999999999</v>
      </c>
      <c r="K470" s="62">
        <f t="shared" si="46"/>
        <v>-30.32891926527126</v>
      </c>
      <c r="L470" s="275"/>
      <c r="M470" s="266"/>
    </row>
    <row r="471" spans="1:13" s="267" customFormat="1" ht="15" customHeight="1">
      <c r="A471" s="50" t="s">
        <v>1076</v>
      </c>
      <c r="B471" s="389" t="s">
        <v>1075</v>
      </c>
      <c r="C471" s="56" t="s">
        <v>60</v>
      </c>
      <c r="D471" s="328" t="s">
        <v>557</v>
      </c>
      <c r="E471" s="276">
        <v>0</v>
      </c>
      <c r="F471" s="271">
        <v>0</v>
      </c>
      <c r="G471" s="272">
        <v>0.43</v>
      </c>
      <c r="H471" s="273">
        <v>0</v>
      </c>
      <c r="I471" s="271">
        <v>0.1</v>
      </c>
      <c r="J471" s="272">
        <v>0.44</v>
      </c>
      <c r="K471" s="62">
        <f t="shared" si="46"/>
        <v>2.3255813953488413</v>
      </c>
      <c r="L471" s="275"/>
      <c r="M471" s="266"/>
    </row>
    <row r="472" spans="1:13" s="267" customFormat="1" ht="15" customHeight="1">
      <c r="A472" s="50" t="s">
        <v>98</v>
      </c>
      <c r="B472" s="389" t="s">
        <v>1074</v>
      </c>
      <c r="C472" s="56" t="s">
        <v>60</v>
      </c>
      <c r="D472" s="328" t="s">
        <v>557</v>
      </c>
      <c r="E472" s="276">
        <v>0</v>
      </c>
      <c r="F472" s="271">
        <v>0</v>
      </c>
      <c r="G472" s="272">
        <v>1.1399999999999999</v>
      </c>
      <c r="H472" s="273">
        <v>0</v>
      </c>
      <c r="I472" s="271">
        <v>0</v>
      </c>
      <c r="J472" s="272">
        <v>0.49</v>
      </c>
      <c r="K472" s="62">
        <f t="shared" si="46"/>
        <v>-57.017543859649123</v>
      </c>
      <c r="L472" s="275"/>
      <c r="M472" s="266"/>
    </row>
    <row r="473" spans="1:13" s="267" customFormat="1" ht="15" customHeight="1">
      <c r="A473" s="50" t="s">
        <v>1073</v>
      </c>
      <c r="B473" s="389" t="s">
        <v>1437</v>
      </c>
      <c r="C473" s="56" t="s">
        <v>60</v>
      </c>
      <c r="D473" s="328" t="s">
        <v>557</v>
      </c>
      <c r="E473" s="276">
        <v>0</v>
      </c>
      <c r="F473" s="271">
        <v>0.1</v>
      </c>
      <c r="G473" s="272">
        <v>2.06</v>
      </c>
      <c r="H473" s="273">
        <v>0</v>
      </c>
      <c r="I473" s="271">
        <v>0.34</v>
      </c>
      <c r="J473" s="272">
        <v>1.4</v>
      </c>
      <c r="K473" s="62">
        <f t="shared" si="46"/>
        <v>-32.038834951456316</v>
      </c>
      <c r="L473" s="275"/>
      <c r="M473" s="266"/>
    </row>
    <row r="474" spans="1:13" s="267" customFormat="1" ht="15" customHeight="1">
      <c r="A474" s="50" t="s">
        <v>38</v>
      </c>
      <c r="B474" s="389" t="s">
        <v>1072</v>
      </c>
      <c r="C474" s="56" t="s">
        <v>60</v>
      </c>
      <c r="D474" s="328" t="s">
        <v>557</v>
      </c>
      <c r="E474" s="276">
        <v>0</v>
      </c>
      <c r="F474" s="271">
        <v>0.13</v>
      </c>
      <c r="G474" s="272">
        <v>0.2</v>
      </c>
      <c r="H474" s="273">
        <v>0</v>
      </c>
      <c r="I474" s="271">
        <v>0</v>
      </c>
      <c r="J474" s="272">
        <v>0.45</v>
      </c>
      <c r="K474" s="62">
        <f t="shared" si="46"/>
        <v>125</v>
      </c>
      <c r="L474" s="275"/>
      <c r="M474" s="266"/>
    </row>
    <row r="475" spans="1:13" s="267" customFormat="1" ht="15" customHeight="1">
      <c r="A475" s="50" t="s">
        <v>112</v>
      </c>
      <c r="B475" s="389" t="s">
        <v>1071</v>
      </c>
      <c r="C475" s="56" t="s">
        <v>60</v>
      </c>
      <c r="D475" s="328" t="s">
        <v>557</v>
      </c>
      <c r="E475" s="276">
        <v>0</v>
      </c>
      <c r="F475" s="271">
        <v>1.34</v>
      </c>
      <c r="G475" s="272">
        <v>41.67</v>
      </c>
      <c r="H475" s="273">
        <v>0</v>
      </c>
      <c r="I475" s="271">
        <v>4.08</v>
      </c>
      <c r="J475" s="272">
        <v>36.729999999999997</v>
      </c>
      <c r="K475" s="62">
        <f t="shared" si="46"/>
        <v>-11.855051595872347</v>
      </c>
      <c r="L475" s="275"/>
      <c r="M475" s="266"/>
    </row>
    <row r="476" spans="1:13" s="267" customFormat="1" ht="15" customHeight="1">
      <c r="A476" s="50" t="s">
        <v>1070</v>
      </c>
      <c r="B476" s="389" t="s">
        <v>1438</v>
      </c>
      <c r="C476" s="56" t="s">
        <v>60</v>
      </c>
      <c r="D476" s="328" t="s">
        <v>557</v>
      </c>
      <c r="E476" s="276">
        <v>0</v>
      </c>
      <c r="F476" s="271">
        <v>0</v>
      </c>
      <c r="G476" s="272">
        <v>0</v>
      </c>
      <c r="H476" s="273">
        <v>0</v>
      </c>
      <c r="I476" s="271">
        <v>0.03</v>
      </c>
      <c r="J476" s="272">
        <v>0.13</v>
      </c>
      <c r="K476" s="62" t="e">
        <f t="shared" si="46"/>
        <v>#DIV/0!</v>
      </c>
      <c r="L476" s="275"/>
      <c r="M476" s="266"/>
    </row>
    <row r="477" spans="1:13" s="267" customFormat="1" ht="15" customHeight="1">
      <c r="A477" s="50" t="s">
        <v>138</v>
      </c>
      <c r="B477" s="389" t="s">
        <v>1069</v>
      </c>
      <c r="C477" s="56" t="s">
        <v>60</v>
      </c>
      <c r="D477" s="328" t="s">
        <v>557</v>
      </c>
      <c r="E477" s="276">
        <v>0</v>
      </c>
      <c r="F477" s="271">
        <v>2.15</v>
      </c>
      <c r="G477" s="272">
        <v>29.44</v>
      </c>
      <c r="H477" s="273">
        <v>0</v>
      </c>
      <c r="I477" s="271">
        <v>2.65</v>
      </c>
      <c r="J477" s="272">
        <v>22.31</v>
      </c>
      <c r="K477" s="62">
        <f t="shared" si="46"/>
        <v>-24.218750000000011</v>
      </c>
      <c r="L477" s="275"/>
      <c r="M477" s="266"/>
    </row>
    <row r="478" spans="1:13" s="267" customFormat="1" ht="15" customHeight="1">
      <c r="A478" s="50" t="s">
        <v>1068</v>
      </c>
      <c r="B478" s="389" t="s">
        <v>1067</v>
      </c>
      <c r="C478" s="56" t="s">
        <v>60</v>
      </c>
      <c r="D478" s="328" t="s">
        <v>557</v>
      </c>
      <c r="E478" s="276">
        <v>0</v>
      </c>
      <c r="F478" s="271">
        <v>0</v>
      </c>
      <c r="G478" s="272">
        <v>3.24</v>
      </c>
      <c r="H478" s="273">
        <v>0</v>
      </c>
      <c r="I478" s="271">
        <v>0</v>
      </c>
      <c r="J478" s="272">
        <v>5.63</v>
      </c>
      <c r="K478" s="62">
        <f t="shared" si="46"/>
        <v>73.76543209876543</v>
      </c>
      <c r="L478" s="275"/>
      <c r="M478" s="266"/>
    </row>
    <row r="479" spans="1:13" s="267" customFormat="1" ht="15" customHeight="1">
      <c r="A479" s="50" t="s">
        <v>1066</v>
      </c>
      <c r="B479" s="389" t="s">
        <v>1065</v>
      </c>
      <c r="C479" s="56" t="s">
        <v>60</v>
      </c>
      <c r="D479" s="328" t="s">
        <v>557</v>
      </c>
      <c r="E479" s="276">
        <v>0</v>
      </c>
      <c r="F479" s="271">
        <v>0</v>
      </c>
      <c r="G479" s="272">
        <v>1.43</v>
      </c>
      <c r="H479" s="273">
        <v>0</v>
      </c>
      <c r="I479" s="271">
        <v>0.79</v>
      </c>
      <c r="J479" s="272">
        <v>1.85</v>
      </c>
      <c r="K479" s="62">
        <f t="shared" si="46"/>
        <v>29.370629370629374</v>
      </c>
      <c r="L479" s="275"/>
      <c r="M479" s="266"/>
    </row>
    <row r="480" spans="1:13" s="267" customFormat="1" ht="15" customHeight="1">
      <c r="A480" s="50" t="s">
        <v>1064</v>
      </c>
      <c r="B480" s="389" t="s">
        <v>1063</v>
      </c>
      <c r="C480" s="56" t="s">
        <v>60</v>
      </c>
      <c r="D480" s="328" t="s">
        <v>557</v>
      </c>
      <c r="E480" s="276">
        <v>0</v>
      </c>
      <c r="F480" s="271">
        <v>0</v>
      </c>
      <c r="G480" s="272">
        <v>0.46</v>
      </c>
      <c r="H480" s="273">
        <v>0</v>
      </c>
      <c r="I480" s="271">
        <v>0</v>
      </c>
      <c r="J480" s="272">
        <v>0.71</v>
      </c>
      <c r="K480" s="62">
        <f t="shared" si="46"/>
        <v>54.347826086956495</v>
      </c>
      <c r="L480" s="275"/>
      <c r="M480" s="266"/>
    </row>
    <row r="481" spans="1:13" s="267" customFormat="1" ht="15" customHeight="1">
      <c r="A481" s="50" t="s">
        <v>1062</v>
      </c>
      <c r="B481" s="268" t="s">
        <v>1061</v>
      </c>
      <c r="C481" s="56" t="s">
        <v>60</v>
      </c>
      <c r="D481" s="302" t="s">
        <v>557</v>
      </c>
      <c r="E481" s="276">
        <v>0</v>
      </c>
      <c r="F481" s="271">
        <v>0</v>
      </c>
      <c r="G481" s="272">
        <v>0</v>
      </c>
      <c r="H481" s="273">
        <v>0</v>
      </c>
      <c r="I481" s="271">
        <v>0.02</v>
      </c>
      <c r="J481" s="272">
        <v>0.01</v>
      </c>
      <c r="K481" s="62" t="e">
        <f t="shared" si="46"/>
        <v>#DIV/0!</v>
      </c>
      <c r="L481" s="275"/>
      <c r="M481" s="266"/>
    </row>
    <row r="482" spans="1:13" s="267" customFormat="1" ht="15" customHeight="1">
      <c r="A482" s="50" t="s">
        <v>148</v>
      </c>
      <c r="B482" s="268" t="s">
        <v>1060</v>
      </c>
      <c r="C482" s="56" t="s">
        <v>60</v>
      </c>
      <c r="D482" s="302" t="s">
        <v>557</v>
      </c>
      <c r="E482" s="276">
        <v>0</v>
      </c>
      <c r="F482" s="271">
        <v>0.32</v>
      </c>
      <c r="G482" s="272">
        <v>1.6</v>
      </c>
      <c r="H482" s="273">
        <v>0</v>
      </c>
      <c r="I482" s="271">
        <v>0.21</v>
      </c>
      <c r="J482" s="272">
        <v>1.39</v>
      </c>
      <c r="K482" s="62">
        <f t="shared" si="46"/>
        <v>-13.125000000000009</v>
      </c>
      <c r="L482" s="275"/>
      <c r="M482" s="266"/>
    </row>
    <row r="483" spans="1:13" s="267" customFormat="1" ht="15" customHeight="1">
      <c r="A483" s="50" t="s">
        <v>1059</v>
      </c>
      <c r="B483" s="268" t="s">
        <v>1058</v>
      </c>
      <c r="C483" s="56" t="s">
        <v>60</v>
      </c>
      <c r="D483" s="302" t="s">
        <v>557</v>
      </c>
      <c r="E483" s="276">
        <v>0</v>
      </c>
      <c r="F483" s="271">
        <v>0</v>
      </c>
      <c r="G483" s="272">
        <v>1.51</v>
      </c>
      <c r="H483" s="273">
        <v>0</v>
      </c>
      <c r="I483" s="271">
        <v>0</v>
      </c>
      <c r="J483" s="272">
        <v>1.1100000000000001</v>
      </c>
      <c r="K483" s="62">
        <f t="shared" si="46"/>
        <v>-26.490066225165553</v>
      </c>
      <c r="L483" s="275"/>
      <c r="M483" s="266"/>
    </row>
    <row r="484" spans="1:13" s="267" customFormat="1" ht="15" customHeight="1">
      <c r="A484" s="50" t="s">
        <v>1057</v>
      </c>
      <c r="B484" s="268" t="s">
        <v>1056</v>
      </c>
      <c r="C484" s="56" t="s">
        <v>60</v>
      </c>
      <c r="D484" s="302" t="s">
        <v>557</v>
      </c>
      <c r="E484" s="276">
        <v>0</v>
      </c>
      <c r="F484" s="271">
        <v>0</v>
      </c>
      <c r="G484" s="272">
        <v>0.57999999999999996</v>
      </c>
      <c r="H484" s="273">
        <v>0</v>
      </c>
      <c r="I484" s="271">
        <v>0.18</v>
      </c>
      <c r="J484" s="272">
        <v>0.91</v>
      </c>
      <c r="K484" s="62">
        <f t="shared" si="46"/>
        <v>56.896551724137943</v>
      </c>
      <c r="L484" s="275"/>
      <c r="M484" s="266"/>
    </row>
    <row r="485" spans="1:13" s="267" customFormat="1" ht="15" customHeight="1">
      <c r="A485" s="50" t="s">
        <v>306</v>
      </c>
      <c r="B485" s="268" t="s">
        <v>1055</v>
      </c>
      <c r="C485" s="56" t="s">
        <v>60</v>
      </c>
      <c r="D485" s="302" t="s">
        <v>557</v>
      </c>
      <c r="E485" s="276">
        <v>0</v>
      </c>
      <c r="F485" s="271">
        <v>0</v>
      </c>
      <c r="G485" s="272">
        <v>0.42</v>
      </c>
      <c r="H485" s="273">
        <v>0</v>
      </c>
      <c r="I485" s="271">
        <v>0</v>
      </c>
      <c r="J485" s="272">
        <v>0.42</v>
      </c>
      <c r="K485" s="62">
        <f t="shared" si="46"/>
        <v>0</v>
      </c>
      <c r="L485" s="275"/>
      <c r="M485" s="266"/>
    </row>
    <row r="486" spans="1:13" s="267" customFormat="1" ht="15" customHeight="1">
      <c r="A486" s="50" t="s">
        <v>1054</v>
      </c>
      <c r="B486" s="268" t="s">
        <v>1053</v>
      </c>
      <c r="C486" s="56" t="s">
        <v>60</v>
      </c>
      <c r="D486" s="302" t="s">
        <v>557</v>
      </c>
      <c r="E486" s="276">
        <v>0</v>
      </c>
      <c r="F486" s="271">
        <v>0.01</v>
      </c>
      <c r="G486" s="272">
        <v>0.09</v>
      </c>
      <c r="H486" s="273">
        <v>0</v>
      </c>
      <c r="I486" s="271">
        <v>7.0000000000000007E-2</v>
      </c>
      <c r="J486" s="272">
        <v>0.01</v>
      </c>
      <c r="K486" s="62">
        <f t="shared" si="46"/>
        <v>-88.888888888888886</v>
      </c>
      <c r="L486" s="275"/>
      <c r="M486" s="266"/>
    </row>
    <row r="487" spans="1:13" s="267" customFormat="1" ht="15" customHeight="1">
      <c r="A487" s="50" t="s">
        <v>312</v>
      </c>
      <c r="B487" s="268" t="s">
        <v>1052</v>
      </c>
      <c r="C487" s="56" t="s">
        <v>60</v>
      </c>
      <c r="D487" s="302" t="s">
        <v>557</v>
      </c>
      <c r="E487" s="276">
        <v>0</v>
      </c>
      <c r="F487" s="271">
        <v>0.37</v>
      </c>
      <c r="G487" s="272">
        <v>0.44</v>
      </c>
      <c r="H487" s="273">
        <v>0</v>
      </c>
      <c r="I487" s="271">
        <v>0</v>
      </c>
      <c r="J487" s="272">
        <v>1.81</v>
      </c>
      <c r="K487" s="62">
        <f t="shared" si="46"/>
        <v>311.36363636363632</v>
      </c>
      <c r="L487" s="275"/>
      <c r="M487" s="266"/>
    </row>
    <row r="488" spans="1:13" s="267" customFormat="1" ht="15" customHeight="1">
      <c r="A488" s="50" t="s">
        <v>355</v>
      </c>
      <c r="B488" s="268" t="s">
        <v>1051</v>
      </c>
      <c r="C488" s="56" t="s">
        <v>60</v>
      </c>
      <c r="D488" s="302" t="s">
        <v>557</v>
      </c>
      <c r="E488" s="276">
        <v>0</v>
      </c>
      <c r="F488" s="271">
        <v>0</v>
      </c>
      <c r="G488" s="272">
        <v>1.1399999999999999</v>
      </c>
      <c r="H488" s="273">
        <v>0</v>
      </c>
      <c r="I488" s="271">
        <v>0.22</v>
      </c>
      <c r="J488" s="272">
        <v>2.41</v>
      </c>
      <c r="K488" s="62">
        <f t="shared" si="46"/>
        <v>111.40350877192984</v>
      </c>
      <c r="L488" s="275"/>
      <c r="M488" s="266"/>
    </row>
    <row r="489" spans="1:13" s="267" customFormat="1" ht="15" customHeight="1">
      <c r="A489" s="50" t="s">
        <v>170</v>
      </c>
      <c r="B489" s="268" t="s">
        <v>1050</v>
      </c>
      <c r="C489" s="56" t="s">
        <v>60</v>
      </c>
      <c r="D489" s="302" t="s">
        <v>557</v>
      </c>
      <c r="E489" s="276">
        <v>0</v>
      </c>
      <c r="F489" s="271">
        <v>0</v>
      </c>
      <c r="G489" s="272">
        <v>5.31</v>
      </c>
      <c r="H489" s="273">
        <v>0</v>
      </c>
      <c r="I489" s="271">
        <v>0.18</v>
      </c>
      <c r="J489" s="272">
        <v>3.38</v>
      </c>
      <c r="K489" s="62">
        <f t="shared" si="46"/>
        <v>-36.346516007532955</v>
      </c>
      <c r="L489" s="275"/>
      <c r="M489" s="266"/>
    </row>
    <row r="490" spans="1:13" s="267" customFormat="1" ht="15" customHeight="1">
      <c r="A490" s="50" t="s">
        <v>176</v>
      </c>
      <c r="B490" s="268" t="s">
        <v>1049</v>
      </c>
      <c r="C490" s="56" t="s">
        <v>60</v>
      </c>
      <c r="D490" s="302" t="s">
        <v>557</v>
      </c>
      <c r="E490" s="276">
        <v>0</v>
      </c>
      <c r="F490" s="271">
        <v>0.99</v>
      </c>
      <c r="G490" s="272">
        <v>36.119999999999997</v>
      </c>
      <c r="H490" s="273">
        <v>0</v>
      </c>
      <c r="I490" s="271">
        <v>1.8</v>
      </c>
      <c r="J490" s="272">
        <v>34.32</v>
      </c>
      <c r="K490" s="62">
        <f t="shared" si="46"/>
        <v>-4.9833887043189247</v>
      </c>
      <c r="L490" s="275"/>
      <c r="M490" s="266"/>
    </row>
    <row r="491" spans="1:13" s="267" customFormat="1" ht="15" customHeight="1">
      <c r="A491" s="50" t="s">
        <v>357</v>
      </c>
      <c r="B491" s="268" t="s">
        <v>1048</v>
      </c>
      <c r="C491" s="56" t="s">
        <v>60</v>
      </c>
      <c r="D491" s="302" t="s">
        <v>557</v>
      </c>
      <c r="E491" s="276">
        <v>0</v>
      </c>
      <c r="F491" s="271">
        <v>0</v>
      </c>
      <c r="G491" s="272">
        <v>0.77</v>
      </c>
      <c r="H491" s="273">
        <v>0</v>
      </c>
      <c r="I491" s="271">
        <v>0</v>
      </c>
      <c r="J491" s="272">
        <v>0.41</v>
      </c>
      <c r="K491" s="62">
        <f t="shared" si="46"/>
        <v>-46.753246753246756</v>
      </c>
      <c r="L491" s="275"/>
      <c r="M491" s="266"/>
    </row>
    <row r="492" spans="1:13" s="267" customFormat="1" ht="15" customHeight="1">
      <c r="A492" s="50" t="s">
        <v>179</v>
      </c>
      <c r="B492" s="268" t="s">
        <v>1047</v>
      </c>
      <c r="C492" s="56" t="s">
        <v>60</v>
      </c>
      <c r="D492" s="302" t="s">
        <v>557</v>
      </c>
      <c r="E492" s="276">
        <v>0</v>
      </c>
      <c r="F492" s="271">
        <v>0.27</v>
      </c>
      <c r="G492" s="272">
        <v>2.27</v>
      </c>
      <c r="H492" s="273">
        <v>0</v>
      </c>
      <c r="I492" s="271">
        <v>0.22</v>
      </c>
      <c r="J492" s="272">
        <v>3.06</v>
      </c>
      <c r="K492" s="62">
        <f t="shared" si="46"/>
        <v>34.801762114537446</v>
      </c>
      <c r="L492" s="275"/>
      <c r="M492" s="266"/>
    </row>
    <row r="493" spans="1:13" s="267" customFormat="1" ht="15" customHeight="1">
      <c r="A493" s="50" t="s">
        <v>1046</v>
      </c>
      <c r="B493" s="268" t="s">
        <v>1045</v>
      </c>
      <c r="C493" s="56" t="s">
        <v>60</v>
      </c>
      <c r="D493" s="302" t="s">
        <v>557</v>
      </c>
      <c r="E493" s="276">
        <v>0</v>
      </c>
      <c r="F493" s="271">
        <v>0.03</v>
      </c>
      <c r="G493" s="272">
        <v>0.32</v>
      </c>
      <c r="H493" s="273">
        <v>0</v>
      </c>
      <c r="I493" s="271">
        <v>0.26</v>
      </c>
      <c r="J493" s="272">
        <v>0.6</v>
      </c>
      <c r="K493" s="62">
        <f t="shared" si="46"/>
        <v>87.5</v>
      </c>
      <c r="L493" s="275"/>
      <c r="M493" s="266"/>
    </row>
    <row r="494" spans="1:13" s="28" customFormat="1" ht="15" customHeight="1">
      <c r="A494" s="456" t="s">
        <v>282</v>
      </c>
      <c r="B494" s="448" t="s">
        <v>250</v>
      </c>
      <c r="C494" s="450" t="s">
        <v>283</v>
      </c>
      <c r="D494" s="452" t="s">
        <v>284</v>
      </c>
      <c r="E494" s="460" t="s">
        <v>510</v>
      </c>
      <c r="F494" s="461"/>
      <c r="G494" s="462"/>
      <c r="H494" s="460" t="s">
        <v>1410</v>
      </c>
      <c r="I494" s="461"/>
      <c r="J494" s="462"/>
      <c r="K494" s="121" t="s">
        <v>249</v>
      </c>
    </row>
    <row r="495" spans="1:13" s="28" customFormat="1">
      <c r="A495" s="457"/>
      <c r="B495" s="449"/>
      <c r="C495" s="451"/>
      <c r="D495" s="453"/>
      <c r="E495" s="111" t="s">
        <v>251</v>
      </c>
      <c r="F495" s="112" t="s">
        <v>252</v>
      </c>
      <c r="G495" s="115" t="s">
        <v>253</v>
      </c>
      <c r="H495" s="114" t="s">
        <v>251</v>
      </c>
      <c r="I495" s="113" t="s">
        <v>252</v>
      </c>
      <c r="J495" s="293" t="s">
        <v>253</v>
      </c>
      <c r="K495" s="122" t="s">
        <v>254</v>
      </c>
    </row>
    <row r="496" spans="1:13" s="267" customFormat="1" ht="15" customHeight="1">
      <c r="A496" s="50" t="s">
        <v>315</v>
      </c>
      <c r="B496" s="268" t="s">
        <v>1044</v>
      </c>
      <c r="C496" s="56" t="s">
        <v>60</v>
      </c>
      <c r="D496" s="302" t="s">
        <v>557</v>
      </c>
      <c r="E496" s="276">
        <v>0</v>
      </c>
      <c r="F496" s="271">
        <v>0.78</v>
      </c>
      <c r="G496" s="272">
        <v>1.48</v>
      </c>
      <c r="H496" s="273">
        <v>0</v>
      </c>
      <c r="I496" s="271">
        <v>0</v>
      </c>
      <c r="J496" s="272">
        <v>3.02</v>
      </c>
      <c r="K496" s="62">
        <f t="shared" si="46"/>
        <v>104.05405405405408</v>
      </c>
      <c r="L496" s="275"/>
      <c r="M496" s="266"/>
    </row>
    <row r="497" spans="1:13" s="267" customFormat="1" ht="15" customHeight="1">
      <c r="A497" s="50" t="s">
        <v>1043</v>
      </c>
      <c r="B497" s="268" t="s">
        <v>1042</v>
      </c>
      <c r="C497" s="56" t="s">
        <v>60</v>
      </c>
      <c r="D497" s="302" t="s">
        <v>557</v>
      </c>
      <c r="E497" s="276">
        <v>0</v>
      </c>
      <c r="F497" s="271">
        <v>0.06</v>
      </c>
      <c r="G497" s="272">
        <v>1.28</v>
      </c>
      <c r="H497" s="273">
        <v>0</v>
      </c>
      <c r="I497" s="271">
        <v>0</v>
      </c>
      <c r="J497" s="272">
        <v>0.97</v>
      </c>
      <c r="K497" s="62">
        <f t="shared" si="46"/>
        <v>-24.21875</v>
      </c>
      <c r="L497" s="275"/>
      <c r="M497" s="266"/>
    </row>
    <row r="498" spans="1:13" s="267" customFormat="1" ht="15" customHeight="1">
      <c r="A498" s="50" t="s">
        <v>1041</v>
      </c>
      <c r="B498" s="268" t="s">
        <v>1040</v>
      </c>
      <c r="C498" s="56" t="s">
        <v>60</v>
      </c>
      <c r="D498" s="302" t="s">
        <v>557</v>
      </c>
      <c r="E498" s="276">
        <v>0</v>
      </c>
      <c r="F498" s="271">
        <v>0</v>
      </c>
      <c r="G498" s="272">
        <v>0.34</v>
      </c>
      <c r="H498" s="273">
        <v>0</v>
      </c>
      <c r="I498" s="271">
        <v>0</v>
      </c>
      <c r="J498" s="272">
        <v>0.18</v>
      </c>
      <c r="K498" s="62">
        <f t="shared" si="46"/>
        <v>-47.058823529411775</v>
      </c>
      <c r="L498" s="275"/>
      <c r="M498" s="266"/>
    </row>
    <row r="499" spans="1:13" s="267" customFormat="1" ht="15" customHeight="1">
      <c r="A499" s="50" t="s">
        <v>1039</v>
      </c>
      <c r="B499" s="268" t="s">
        <v>1038</v>
      </c>
      <c r="C499" s="56" t="s">
        <v>60</v>
      </c>
      <c r="D499" s="302" t="s">
        <v>557</v>
      </c>
      <c r="E499" s="276">
        <v>0</v>
      </c>
      <c r="F499" s="271">
        <v>0</v>
      </c>
      <c r="G499" s="272">
        <v>0.02</v>
      </c>
      <c r="H499" s="273">
        <v>0</v>
      </c>
      <c r="I499" s="271">
        <v>0.03</v>
      </c>
      <c r="J499" s="272">
        <v>0.01</v>
      </c>
      <c r="K499" s="62">
        <f t="shared" si="46"/>
        <v>-50</v>
      </c>
      <c r="L499" s="275"/>
      <c r="M499" s="266"/>
    </row>
    <row r="500" spans="1:13" s="267" customFormat="1" ht="15" customHeight="1">
      <c r="A500" s="50" t="s">
        <v>1037</v>
      </c>
      <c r="B500" s="268" t="s">
        <v>1036</v>
      </c>
      <c r="C500" s="56" t="s">
        <v>60</v>
      </c>
      <c r="D500" s="302" t="s">
        <v>557</v>
      </c>
      <c r="E500" s="276">
        <v>0</v>
      </c>
      <c r="F500" s="271">
        <v>0</v>
      </c>
      <c r="G500" s="272">
        <v>1.8</v>
      </c>
      <c r="H500" s="273">
        <v>0</v>
      </c>
      <c r="I500" s="271">
        <v>0</v>
      </c>
      <c r="J500" s="272">
        <v>0.23</v>
      </c>
      <c r="K500" s="62">
        <f t="shared" si="46"/>
        <v>-87.222222222222229</v>
      </c>
      <c r="L500" s="275"/>
      <c r="M500" s="266"/>
    </row>
    <row r="501" spans="1:13" s="267" customFormat="1" ht="15" customHeight="1">
      <c r="A501" s="50" t="s">
        <v>197</v>
      </c>
      <c r="B501" s="268" t="s">
        <v>1033</v>
      </c>
      <c r="C501" s="56" t="s">
        <v>60</v>
      </c>
      <c r="D501" s="302" t="s">
        <v>557</v>
      </c>
      <c r="E501" s="276">
        <v>0</v>
      </c>
      <c r="F501" s="271">
        <v>1.05</v>
      </c>
      <c r="G501" s="272">
        <v>33.869999999999997</v>
      </c>
      <c r="H501" s="273">
        <v>0</v>
      </c>
      <c r="I501" s="271">
        <v>1.9</v>
      </c>
      <c r="J501" s="272">
        <v>27.96</v>
      </c>
      <c r="K501" s="62">
        <f t="shared" si="46"/>
        <v>-17.4490699734278</v>
      </c>
      <c r="L501" s="275"/>
      <c r="M501" s="266"/>
    </row>
    <row r="502" spans="1:13" s="267" customFormat="1" ht="15" customHeight="1">
      <c r="A502" s="50" t="s">
        <v>201</v>
      </c>
      <c r="B502" s="268" t="s">
        <v>1032</v>
      </c>
      <c r="C502" s="56" t="s">
        <v>60</v>
      </c>
      <c r="D502" s="302" t="s">
        <v>557</v>
      </c>
      <c r="E502" s="276">
        <v>0</v>
      </c>
      <c r="F502" s="271">
        <v>0</v>
      </c>
      <c r="G502" s="272">
        <v>0.45</v>
      </c>
      <c r="H502" s="273">
        <v>0</v>
      </c>
      <c r="I502" s="271">
        <v>0.08</v>
      </c>
      <c r="J502" s="272">
        <v>0.34</v>
      </c>
      <c r="K502" s="62">
        <f t="shared" si="46"/>
        <v>-24.444444444444446</v>
      </c>
      <c r="L502" s="275"/>
      <c r="M502" s="266"/>
    </row>
    <row r="503" spans="1:13" s="267" customFormat="1" ht="15" customHeight="1">
      <c r="A503" s="50" t="s">
        <v>369</v>
      </c>
      <c r="B503" s="268" t="s">
        <v>1029</v>
      </c>
      <c r="C503" s="56" t="s">
        <v>60</v>
      </c>
      <c r="D503" s="302" t="s">
        <v>557</v>
      </c>
      <c r="E503" s="276">
        <v>0</v>
      </c>
      <c r="F503" s="271">
        <v>0.56000000000000005</v>
      </c>
      <c r="G503" s="272">
        <v>5.77</v>
      </c>
      <c r="H503" s="273">
        <v>0</v>
      </c>
      <c r="I503" s="271">
        <v>0.17</v>
      </c>
      <c r="J503" s="272">
        <v>10.33</v>
      </c>
      <c r="K503" s="62">
        <f t="shared" si="46"/>
        <v>79.029462738301575</v>
      </c>
      <c r="L503" s="275"/>
      <c r="M503" s="266"/>
    </row>
    <row r="504" spans="1:13" s="267" customFormat="1" ht="15" customHeight="1">
      <c r="A504" s="50" t="s">
        <v>48</v>
      </c>
      <c r="B504" s="268" t="s">
        <v>1028</v>
      </c>
      <c r="C504" s="56" t="s">
        <v>60</v>
      </c>
      <c r="D504" s="302" t="s">
        <v>557</v>
      </c>
      <c r="E504" s="276">
        <v>0</v>
      </c>
      <c r="F504" s="271">
        <v>0</v>
      </c>
      <c r="G504" s="272">
        <v>0</v>
      </c>
      <c r="H504" s="273">
        <v>0</v>
      </c>
      <c r="I504" s="271">
        <v>0.67</v>
      </c>
      <c r="J504" s="272">
        <v>0</v>
      </c>
      <c r="K504" s="62" t="e">
        <f t="shared" si="46"/>
        <v>#DIV/0!</v>
      </c>
      <c r="L504" s="275"/>
      <c r="M504" s="266"/>
    </row>
    <row r="505" spans="1:13" s="267" customFormat="1" ht="15" customHeight="1">
      <c r="A505" s="50" t="s">
        <v>208</v>
      </c>
      <c r="B505" s="268" t="s">
        <v>1027</v>
      </c>
      <c r="C505" s="56" t="s">
        <v>60</v>
      </c>
      <c r="D505" s="302" t="s">
        <v>557</v>
      </c>
      <c r="E505" s="276">
        <v>0.01</v>
      </c>
      <c r="F505" s="271">
        <v>5.12</v>
      </c>
      <c r="G505" s="272">
        <v>59.92</v>
      </c>
      <c r="H505" s="273">
        <v>0.17</v>
      </c>
      <c r="I505" s="271">
        <v>2.74</v>
      </c>
      <c r="J505" s="272">
        <v>54.35</v>
      </c>
      <c r="K505" s="62">
        <f t="shared" si="46"/>
        <v>-9.2957276368491275</v>
      </c>
      <c r="L505" s="275"/>
      <c r="M505" s="266"/>
    </row>
    <row r="506" spans="1:13" s="267" customFormat="1" ht="15" customHeight="1">
      <c r="A506" s="50" t="s">
        <v>209</v>
      </c>
      <c r="B506" s="268" t="s">
        <v>1026</v>
      </c>
      <c r="C506" s="56" t="s">
        <v>60</v>
      </c>
      <c r="D506" s="302" t="s">
        <v>557</v>
      </c>
      <c r="E506" s="276">
        <v>0.01</v>
      </c>
      <c r="F506" s="271">
        <v>0.78</v>
      </c>
      <c r="G506" s="272">
        <v>18.18</v>
      </c>
      <c r="H506" s="273">
        <v>0.01</v>
      </c>
      <c r="I506" s="271">
        <v>1.47</v>
      </c>
      <c r="J506" s="272">
        <v>10.55</v>
      </c>
      <c r="K506" s="62">
        <f t="shared" si="46"/>
        <v>-41.969196919691967</v>
      </c>
      <c r="L506" s="275"/>
      <c r="M506" s="266"/>
    </row>
    <row r="507" spans="1:13" s="267" customFormat="1" ht="15" customHeight="1">
      <c r="A507" s="50" t="s">
        <v>1025</v>
      </c>
      <c r="B507" s="268" t="s">
        <v>1024</v>
      </c>
      <c r="C507" s="56" t="s">
        <v>60</v>
      </c>
      <c r="D507" s="302" t="s">
        <v>557</v>
      </c>
      <c r="E507" s="276">
        <v>0</v>
      </c>
      <c r="F507" s="271">
        <v>0.06</v>
      </c>
      <c r="G507" s="272">
        <v>0.65</v>
      </c>
      <c r="H507" s="273">
        <v>0</v>
      </c>
      <c r="I507" s="271">
        <v>0.05</v>
      </c>
      <c r="J507" s="272">
        <v>1.1000000000000001</v>
      </c>
      <c r="K507" s="62">
        <f t="shared" si="46"/>
        <v>69.230769230769226</v>
      </c>
      <c r="L507" s="275"/>
      <c r="M507" s="266"/>
    </row>
    <row r="508" spans="1:13" s="267" customFormat="1" ht="15" customHeight="1">
      <c r="A508" s="50" t="s">
        <v>214</v>
      </c>
      <c r="B508" s="268" t="s">
        <v>1023</v>
      </c>
      <c r="C508" s="56" t="s">
        <v>60</v>
      </c>
      <c r="D508" s="302" t="s">
        <v>557</v>
      </c>
      <c r="E508" s="276">
        <v>0.08</v>
      </c>
      <c r="F508" s="271">
        <v>11.63</v>
      </c>
      <c r="G508" s="272">
        <v>233.67</v>
      </c>
      <c r="H508" s="273">
        <v>0.05</v>
      </c>
      <c r="I508" s="271">
        <v>13.07</v>
      </c>
      <c r="J508" s="272">
        <v>225.8</v>
      </c>
      <c r="K508" s="62">
        <f t="shared" si="46"/>
        <v>-3.3679976034578618</v>
      </c>
      <c r="L508" s="275"/>
      <c r="M508" s="266"/>
    </row>
    <row r="509" spans="1:13" s="267" customFormat="1" ht="15" customHeight="1">
      <c r="A509" s="50" t="s">
        <v>215</v>
      </c>
      <c r="B509" s="268" t="s">
        <v>1022</v>
      </c>
      <c r="C509" s="56" t="s">
        <v>60</v>
      </c>
      <c r="D509" s="302" t="s">
        <v>557</v>
      </c>
      <c r="E509" s="276">
        <v>0</v>
      </c>
      <c r="F509" s="271">
        <v>0</v>
      </c>
      <c r="G509" s="272">
        <v>5.12</v>
      </c>
      <c r="H509" s="273">
        <v>0</v>
      </c>
      <c r="I509" s="271">
        <v>0.15</v>
      </c>
      <c r="J509" s="272">
        <v>1.65</v>
      </c>
      <c r="K509" s="62">
        <f t="shared" si="46"/>
        <v>-67.7734375</v>
      </c>
      <c r="L509" s="275"/>
      <c r="M509" s="266"/>
    </row>
    <row r="510" spans="1:13" s="267" customFormat="1" ht="15" customHeight="1">
      <c r="A510" s="50" t="s">
        <v>1021</v>
      </c>
      <c r="B510" s="268" t="s">
        <v>1020</v>
      </c>
      <c r="C510" s="56" t="s">
        <v>60</v>
      </c>
      <c r="D510" s="302" t="s">
        <v>557</v>
      </c>
      <c r="E510" s="276">
        <v>0.02</v>
      </c>
      <c r="F510" s="271">
        <v>0</v>
      </c>
      <c r="G510" s="272">
        <v>0.76</v>
      </c>
      <c r="H510" s="273">
        <v>0.02</v>
      </c>
      <c r="I510" s="271">
        <v>0.25</v>
      </c>
      <c r="J510" s="272">
        <v>1.64</v>
      </c>
      <c r="K510" s="62">
        <f t="shared" si="46"/>
        <v>115.78947368421053</v>
      </c>
      <c r="L510" s="275"/>
      <c r="M510" s="266"/>
    </row>
    <row r="511" spans="1:13" s="267" customFormat="1" ht="15" customHeight="1">
      <c r="A511" s="50" t="s">
        <v>374</v>
      </c>
      <c r="B511" s="268" t="s">
        <v>1019</v>
      </c>
      <c r="C511" s="56" t="s">
        <v>60</v>
      </c>
      <c r="D511" s="302" t="s">
        <v>557</v>
      </c>
      <c r="E511" s="276">
        <v>0</v>
      </c>
      <c r="F511" s="271">
        <v>0.38</v>
      </c>
      <c r="G511" s="272">
        <v>1.03</v>
      </c>
      <c r="H511" s="273">
        <v>0</v>
      </c>
      <c r="I511" s="271">
        <v>0.28000000000000003</v>
      </c>
      <c r="J511" s="272">
        <v>2.19</v>
      </c>
      <c r="K511" s="62">
        <f t="shared" si="46"/>
        <v>112.62135922330097</v>
      </c>
      <c r="L511" s="275"/>
      <c r="M511" s="266"/>
    </row>
    <row r="512" spans="1:13" s="267" customFormat="1" ht="15" customHeight="1">
      <c r="A512" s="50" t="s">
        <v>237</v>
      </c>
      <c r="B512" s="268" t="s">
        <v>1018</v>
      </c>
      <c r="C512" s="56" t="s">
        <v>60</v>
      </c>
      <c r="D512" s="302" t="s">
        <v>557</v>
      </c>
      <c r="E512" s="276">
        <v>0.01</v>
      </c>
      <c r="F512" s="271">
        <v>1.73</v>
      </c>
      <c r="G512" s="272">
        <v>20.74</v>
      </c>
      <c r="H512" s="273">
        <v>0.02</v>
      </c>
      <c r="I512" s="271">
        <v>0.64</v>
      </c>
      <c r="J512" s="272">
        <v>17.239999999999998</v>
      </c>
      <c r="K512" s="62">
        <f t="shared" si="46"/>
        <v>-16.875602700096437</v>
      </c>
      <c r="L512" s="275"/>
      <c r="M512" s="266"/>
    </row>
    <row r="513" spans="1:13" s="267" customFormat="1" ht="15" customHeight="1">
      <c r="A513" s="50" t="s">
        <v>242</v>
      </c>
      <c r="B513" s="268" t="s">
        <v>1017</v>
      </c>
      <c r="C513" s="56" t="s">
        <v>60</v>
      </c>
      <c r="D513" s="302" t="s">
        <v>557</v>
      </c>
      <c r="E513" s="276">
        <v>0</v>
      </c>
      <c r="F513" s="271">
        <v>1.3</v>
      </c>
      <c r="G513" s="272">
        <v>13.18</v>
      </c>
      <c r="H513" s="273">
        <v>0</v>
      </c>
      <c r="I513" s="271">
        <v>0.68</v>
      </c>
      <c r="J513" s="272">
        <v>8.68</v>
      </c>
      <c r="K513" s="62">
        <f t="shared" si="46"/>
        <v>-34.142640364188161</v>
      </c>
      <c r="L513" s="275"/>
      <c r="M513" s="266"/>
    </row>
    <row r="514" spans="1:13" s="267" customFormat="1" ht="15" customHeight="1">
      <c r="A514" s="50" t="s">
        <v>1016</v>
      </c>
      <c r="B514" s="268" t="s">
        <v>1015</v>
      </c>
      <c r="C514" s="56" t="s">
        <v>60</v>
      </c>
      <c r="D514" s="302" t="s">
        <v>557</v>
      </c>
      <c r="E514" s="276">
        <v>0</v>
      </c>
      <c r="F514" s="271">
        <v>0.26</v>
      </c>
      <c r="G514" s="272">
        <v>3.97</v>
      </c>
      <c r="H514" s="273">
        <v>0</v>
      </c>
      <c r="I514" s="271">
        <v>0.48</v>
      </c>
      <c r="J514" s="272">
        <v>3.61</v>
      </c>
      <c r="K514" s="62">
        <f t="shared" si="46"/>
        <v>-9.0680100755667574</v>
      </c>
      <c r="L514" s="275"/>
      <c r="M514" s="266"/>
    </row>
    <row r="515" spans="1:13" s="267" customFormat="1" ht="15" customHeight="1">
      <c r="A515" s="50" t="s">
        <v>376</v>
      </c>
      <c r="B515" s="268" t="s">
        <v>1014</v>
      </c>
      <c r="C515" s="56" t="s">
        <v>60</v>
      </c>
      <c r="D515" s="302" t="s">
        <v>557</v>
      </c>
      <c r="E515" s="276">
        <v>0</v>
      </c>
      <c r="F515" s="271">
        <v>0.22</v>
      </c>
      <c r="G515" s="272">
        <v>0.57999999999999996</v>
      </c>
      <c r="H515" s="273">
        <v>0</v>
      </c>
      <c r="I515" s="271">
        <v>0.19</v>
      </c>
      <c r="J515" s="272">
        <v>1.58</v>
      </c>
      <c r="K515" s="62">
        <f t="shared" si="46"/>
        <v>172.41379310344831</v>
      </c>
      <c r="L515" s="275"/>
      <c r="M515" s="266"/>
    </row>
    <row r="516" spans="1:13" s="267" customFormat="1" ht="15" customHeight="1">
      <c r="A516" s="50" t="s">
        <v>1013</v>
      </c>
      <c r="B516" s="268" t="s">
        <v>1012</v>
      </c>
      <c r="C516" s="56" t="s">
        <v>60</v>
      </c>
      <c r="D516" s="302" t="s">
        <v>557</v>
      </c>
      <c r="E516" s="276">
        <v>0</v>
      </c>
      <c r="F516" s="271">
        <v>0</v>
      </c>
      <c r="G516" s="272">
        <v>0.24</v>
      </c>
      <c r="H516" s="273">
        <v>0</v>
      </c>
      <c r="I516" s="271">
        <v>0</v>
      </c>
      <c r="J516" s="272">
        <v>0.53</v>
      </c>
      <c r="K516" s="62">
        <f t="shared" si="46"/>
        <v>120.83333333333334</v>
      </c>
      <c r="L516" s="275"/>
      <c r="M516" s="266"/>
    </row>
    <row r="517" spans="1:13" s="267" customFormat="1" ht="15" customHeight="1">
      <c r="A517" s="50" t="s">
        <v>1011</v>
      </c>
      <c r="B517" s="268" t="s">
        <v>1010</v>
      </c>
      <c r="C517" s="56" t="s">
        <v>60</v>
      </c>
      <c r="D517" s="302" t="s">
        <v>557</v>
      </c>
      <c r="E517" s="276">
        <v>0</v>
      </c>
      <c r="F517" s="271">
        <v>0.02</v>
      </c>
      <c r="G517" s="272">
        <v>0.01</v>
      </c>
      <c r="H517" s="273">
        <v>0</v>
      </c>
      <c r="I517" s="271">
        <v>0</v>
      </c>
      <c r="J517" s="272">
        <v>0.1</v>
      </c>
      <c r="K517" s="62">
        <f t="shared" si="46"/>
        <v>900</v>
      </c>
      <c r="L517" s="275"/>
      <c r="M517" s="266"/>
    </row>
    <row r="518" spans="1:13" s="267" customFormat="1" ht="15" customHeight="1">
      <c r="A518" s="50" t="s">
        <v>1009</v>
      </c>
      <c r="B518" s="268" t="s">
        <v>1008</v>
      </c>
      <c r="C518" s="56" t="s">
        <v>60</v>
      </c>
      <c r="D518" s="328" t="s">
        <v>557</v>
      </c>
      <c r="E518" s="276">
        <v>0</v>
      </c>
      <c r="F518" s="271">
        <v>0.01</v>
      </c>
      <c r="G518" s="272">
        <v>0.03</v>
      </c>
      <c r="H518" s="273">
        <v>0</v>
      </c>
      <c r="I518" s="271">
        <v>0.11</v>
      </c>
      <c r="J518" s="272">
        <v>0.06</v>
      </c>
      <c r="K518" s="62">
        <f t="shared" si="46"/>
        <v>100</v>
      </c>
      <c r="L518" s="275"/>
      <c r="M518" s="266"/>
    </row>
    <row r="519" spans="1:13" s="267" customFormat="1" ht="15" customHeight="1">
      <c r="A519" s="50" t="s">
        <v>1189</v>
      </c>
      <c r="B519" s="277" t="s">
        <v>1188</v>
      </c>
      <c r="C519" s="56" t="s">
        <v>60</v>
      </c>
      <c r="D519" s="390" t="s">
        <v>557</v>
      </c>
      <c r="E519" s="276">
        <v>0</v>
      </c>
      <c r="F519" s="271">
        <v>0</v>
      </c>
      <c r="G519" s="272">
        <v>0</v>
      </c>
      <c r="H519" s="273">
        <v>0</v>
      </c>
      <c r="I519" s="271">
        <v>0</v>
      </c>
      <c r="J519" s="272">
        <v>0.28999999999999998</v>
      </c>
      <c r="K519" s="381" t="e">
        <f>((J519/G519)-1)*100</f>
        <v>#DIV/0!</v>
      </c>
      <c r="L519" s="275"/>
      <c r="M519" s="266"/>
    </row>
    <row r="520" spans="1:13" s="267" customFormat="1" ht="15" customHeight="1">
      <c r="A520" s="50" t="s">
        <v>341</v>
      </c>
      <c r="B520" s="268" t="s">
        <v>1007</v>
      </c>
      <c r="C520" s="56" t="s">
        <v>60</v>
      </c>
      <c r="D520" s="302" t="s">
        <v>1006</v>
      </c>
      <c r="E520" s="276">
        <v>0</v>
      </c>
      <c r="F520" s="271">
        <v>0</v>
      </c>
      <c r="G520" s="272">
        <v>1.27</v>
      </c>
      <c r="H520" s="273">
        <v>0</v>
      </c>
      <c r="I520" s="271">
        <v>0</v>
      </c>
      <c r="J520" s="272">
        <v>1.7</v>
      </c>
      <c r="K520" s="62">
        <f t="shared" si="46"/>
        <v>33.858267716535416</v>
      </c>
      <c r="L520" s="275"/>
      <c r="M520" s="266"/>
    </row>
    <row r="521" spans="1:13" s="29" customFormat="1" ht="15" customHeight="1">
      <c r="A521" s="48"/>
      <c r="B521" s="46"/>
      <c r="C521" s="47"/>
      <c r="D521" s="304"/>
      <c r="E521" s="48"/>
      <c r="F521" s="45"/>
      <c r="G521" s="117"/>
      <c r="H521" s="59"/>
      <c r="I521" s="45"/>
      <c r="J521" s="117"/>
      <c r="K521" s="62"/>
    </row>
    <row r="522" spans="1:13" s="11" customFormat="1" ht="15" customHeight="1">
      <c r="A522" s="88" t="s">
        <v>407</v>
      </c>
      <c r="B522" s="89"/>
      <c r="C522" s="55"/>
      <c r="D522" s="301"/>
      <c r="E522" s="81">
        <f t="shared" ref="E522:J522" si="47">SUM(E464:E521)</f>
        <v>0.13</v>
      </c>
      <c r="F522" s="83">
        <f t="shared" si="47"/>
        <v>31.260000000000005</v>
      </c>
      <c r="G522" s="82">
        <f t="shared" si="47"/>
        <v>592.43999999999994</v>
      </c>
      <c r="H522" s="348">
        <f t="shared" si="47"/>
        <v>0.29000000000000004</v>
      </c>
      <c r="I522" s="83">
        <f t="shared" si="47"/>
        <v>39.050000000000004</v>
      </c>
      <c r="J522" s="82">
        <f t="shared" si="47"/>
        <v>539.67999999999995</v>
      </c>
      <c r="K522" s="62">
        <f t="shared" ref="K522" si="48">((J522/G522)-1)*100</f>
        <v>-8.9055431773681697</v>
      </c>
    </row>
    <row r="523" spans="1:13" s="29" customFormat="1" ht="15" customHeight="1">
      <c r="A523" s="52"/>
      <c r="B523" s="34"/>
      <c r="C523" s="57"/>
      <c r="D523" s="303"/>
      <c r="E523" s="48"/>
      <c r="F523" s="45"/>
      <c r="G523" s="117"/>
      <c r="H523" s="59"/>
      <c r="I523" s="45"/>
      <c r="J523" s="117"/>
      <c r="K523" s="62"/>
      <c r="L523" s="285"/>
    </row>
    <row r="524" spans="1:13" s="29" customFormat="1" ht="15" customHeight="1">
      <c r="A524" s="52"/>
      <c r="B524" s="34"/>
      <c r="C524" s="57"/>
      <c r="D524" s="303"/>
      <c r="E524" s="48"/>
      <c r="F524" s="45"/>
      <c r="G524" s="117"/>
      <c r="H524" s="59"/>
      <c r="I524" s="45"/>
      <c r="J524" s="117"/>
      <c r="K524" s="62"/>
      <c r="L524" s="285"/>
    </row>
    <row r="525" spans="1:13" s="28" customFormat="1" ht="15" customHeight="1">
      <c r="A525" s="90" t="s">
        <v>382</v>
      </c>
      <c r="B525" s="94" t="s">
        <v>383</v>
      </c>
      <c r="C525" s="55" t="s">
        <v>255</v>
      </c>
      <c r="D525" s="301"/>
      <c r="E525" s="40" t="s">
        <v>255</v>
      </c>
      <c r="F525" s="116"/>
      <c r="G525" s="43" t="s">
        <v>255</v>
      </c>
      <c r="H525" s="338" t="s">
        <v>255</v>
      </c>
      <c r="I525" s="116" t="s">
        <v>255</v>
      </c>
      <c r="J525" s="43" t="s">
        <v>255</v>
      </c>
      <c r="K525" s="123"/>
    </row>
    <row r="526" spans="1:13" s="267" customFormat="1" ht="15" customHeight="1">
      <c r="A526" s="50" t="s">
        <v>287</v>
      </c>
      <c r="B526" s="268" t="s">
        <v>1167</v>
      </c>
      <c r="C526" s="56" t="s">
        <v>60</v>
      </c>
      <c r="D526" s="302" t="s">
        <v>572</v>
      </c>
      <c r="E526" s="276">
        <v>0.02</v>
      </c>
      <c r="F526" s="271">
        <v>0</v>
      </c>
      <c r="G526" s="272">
        <v>0.3</v>
      </c>
      <c r="H526" s="273">
        <v>0.01</v>
      </c>
      <c r="I526" s="271">
        <v>0</v>
      </c>
      <c r="J526" s="272">
        <v>0.3</v>
      </c>
      <c r="K526" s="62">
        <f t="shared" ref="K526:K588" si="49">((J526/G526)-1)*100</f>
        <v>0</v>
      </c>
      <c r="L526" s="275"/>
      <c r="M526" s="266"/>
    </row>
    <row r="527" spans="1:13" s="267" customFormat="1" ht="15" customHeight="1">
      <c r="A527" s="50" t="s">
        <v>106</v>
      </c>
      <c r="B527" s="268" t="s">
        <v>1166</v>
      </c>
      <c r="C527" s="56" t="s">
        <v>60</v>
      </c>
      <c r="D527" s="302" t="s">
        <v>572</v>
      </c>
      <c r="E527" s="276">
        <v>0</v>
      </c>
      <c r="F527" s="271">
        <v>0.55000000000000004</v>
      </c>
      <c r="G527" s="272">
        <v>12.63</v>
      </c>
      <c r="H527" s="273">
        <v>0</v>
      </c>
      <c r="I527" s="271">
        <v>0.5</v>
      </c>
      <c r="J527" s="272">
        <v>8.2200000000000006</v>
      </c>
      <c r="K527" s="62">
        <f t="shared" si="49"/>
        <v>-34.916864608076004</v>
      </c>
      <c r="L527" s="275"/>
      <c r="M527" s="266"/>
    </row>
    <row r="528" spans="1:13" s="267" customFormat="1" ht="15" customHeight="1">
      <c r="A528" s="50" t="s">
        <v>1165</v>
      </c>
      <c r="B528" s="268" t="s">
        <v>1164</v>
      </c>
      <c r="C528" s="56" t="s">
        <v>60</v>
      </c>
      <c r="D528" s="302" t="s">
        <v>572</v>
      </c>
      <c r="E528" s="276">
        <v>0</v>
      </c>
      <c r="F528" s="271">
        <v>0.27</v>
      </c>
      <c r="G528" s="272">
        <v>0.56999999999999995</v>
      </c>
      <c r="H528" s="273">
        <v>0</v>
      </c>
      <c r="I528" s="271">
        <v>0.13</v>
      </c>
      <c r="J528" s="272">
        <v>1.17</v>
      </c>
      <c r="K528" s="62">
        <f t="shared" si="49"/>
        <v>105.26315789473686</v>
      </c>
      <c r="L528" s="275"/>
      <c r="M528" s="266"/>
    </row>
    <row r="529" spans="1:13" s="267" customFormat="1" ht="15" customHeight="1">
      <c r="A529" s="50" t="s">
        <v>1163</v>
      </c>
      <c r="B529" s="268" t="s">
        <v>1162</v>
      </c>
      <c r="C529" s="56" t="s">
        <v>60</v>
      </c>
      <c r="D529" s="302" t="s">
        <v>572</v>
      </c>
      <c r="E529" s="276">
        <v>0</v>
      </c>
      <c r="F529" s="271">
        <v>0.68</v>
      </c>
      <c r="G529" s="272">
        <v>1.56</v>
      </c>
      <c r="H529" s="273">
        <v>0</v>
      </c>
      <c r="I529" s="271">
        <v>0.2</v>
      </c>
      <c r="J529" s="272">
        <v>2.63</v>
      </c>
      <c r="K529" s="62">
        <f t="shared" si="49"/>
        <v>68.589743589743563</v>
      </c>
      <c r="L529" s="275"/>
      <c r="M529" s="266"/>
    </row>
    <row r="530" spans="1:13" s="267" customFormat="1" ht="15" customHeight="1">
      <c r="A530" s="50" t="s">
        <v>110</v>
      </c>
      <c r="B530" s="268" t="s">
        <v>1161</v>
      </c>
      <c r="C530" s="56" t="s">
        <v>60</v>
      </c>
      <c r="D530" s="302" t="s">
        <v>572</v>
      </c>
      <c r="E530" s="276">
        <v>0.01</v>
      </c>
      <c r="F530" s="271">
        <v>0.91</v>
      </c>
      <c r="G530" s="272">
        <v>19.72</v>
      </c>
      <c r="H530" s="273">
        <v>0.01</v>
      </c>
      <c r="I530" s="271">
        <v>0.82</v>
      </c>
      <c r="J530" s="272">
        <v>14.36</v>
      </c>
      <c r="K530" s="62">
        <f t="shared" si="49"/>
        <v>-27.180527383367135</v>
      </c>
      <c r="L530" s="275"/>
      <c r="M530" s="266"/>
    </row>
    <row r="531" spans="1:13" s="267" customFormat="1" ht="15" customHeight="1">
      <c r="A531" s="50" t="s">
        <v>113</v>
      </c>
      <c r="B531" s="268" t="s">
        <v>1160</v>
      </c>
      <c r="C531" s="56" t="s">
        <v>60</v>
      </c>
      <c r="D531" s="302" t="s">
        <v>572</v>
      </c>
      <c r="E531" s="276">
        <v>0</v>
      </c>
      <c r="F531" s="271">
        <v>0</v>
      </c>
      <c r="G531" s="272">
        <v>6.84</v>
      </c>
      <c r="H531" s="273">
        <v>0</v>
      </c>
      <c r="I531" s="271">
        <v>0</v>
      </c>
      <c r="J531" s="272">
        <v>5.45</v>
      </c>
      <c r="K531" s="62">
        <f t="shared" si="49"/>
        <v>-20.321637426900587</v>
      </c>
      <c r="L531" s="275"/>
      <c r="M531" s="266"/>
    </row>
    <row r="532" spans="1:13" s="267" customFormat="1" ht="15" customHeight="1">
      <c r="A532" s="50" t="s">
        <v>1159</v>
      </c>
      <c r="B532" s="268" t="s">
        <v>1158</v>
      </c>
      <c r="C532" s="56" t="s">
        <v>60</v>
      </c>
      <c r="D532" s="302" t="s">
        <v>572</v>
      </c>
      <c r="E532" s="276">
        <v>0</v>
      </c>
      <c r="F532" s="271">
        <v>0</v>
      </c>
      <c r="G532" s="272">
        <v>1.43</v>
      </c>
      <c r="H532" s="273">
        <v>0</v>
      </c>
      <c r="I532" s="271">
        <v>0</v>
      </c>
      <c r="J532" s="272">
        <v>0.47</v>
      </c>
      <c r="K532" s="62">
        <f t="shared" si="49"/>
        <v>-67.132867132867133</v>
      </c>
      <c r="L532" s="275"/>
      <c r="M532" s="266"/>
    </row>
    <row r="533" spans="1:13" s="267" customFormat="1" ht="15" customHeight="1">
      <c r="A533" s="50" t="s">
        <v>39</v>
      </c>
      <c r="B533" s="268" t="s">
        <v>1157</v>
      </c>
      <c r="C533" s="56" t="s">
        <v>60</v>
      </c>
      <c r="D533" s="302" t="s">
        <v>572</v>
      </c>
      <c r="E533" s="276">
        <v>0</v>
      </c>
      <c r="F533" s="271">
        <v>0.08</v>
      </c>
      <c r="G533" s="272">
        <v>0.99</v>
      </c>
      <c r="H533" s="273">
        <v>0</v>
      </c>
      <c r="I533" s="271">
        <v>0.17</v>
      </c>
      <c r="J533" s="272">
        <v>0.14000000000000001</v>
      </c>
      <c r="K533" s="62">
        <f t="shared" si="49"/>
        <v>-85.858585858585855</v>
      </c>
      <c r="L533" s="275"/>
      <c r="M533" s="266"/>
    </row>
    <row r="534" spans="1:13" s="267" customFormat="1" ht="15" customHeight="1">
      <c r="A534" s="50" t="s">
        <v>119</v>
      </c>
      <c r="B534" s="268" t="s">
        <v>1156</v>
      </c>
      <c r="C534" s="56" t="s">
        <v>60</v>
      </c>
      <c r="D534" s="302" t="s">
        <v>572</v>
      </c>
      <c r="E534" s="276">
        <v>0</v>
      </c>
      <c r="F534" s="271">
        <v>0.16</v>
      </c>
      <c r="G534" s="272">
        <v>7.33</v>
      </c>
      <c r="H534" s="273">
        <v>0</v>
      </c>
      <c r="I534" s="271">
        <v>0.3</v>
      </c>
      <c r="J534" s="272">
        <v>6.58</v>
      </c>
      <c r="K534" s="62">
        <f t="shared" si="49"/>
        <v>-10.231923601637105</v>
      </c>
      <c r="L534" s="275"/>
      <c r="M534" s="266"/>
    </row>
    <row r="535" spans="1:13" s="267" customFormat="1" ht="15" customHeight="1">
      <c r="A535" s="50" t="s">
        <v>120</v>
      </c>
      <c r="B535" s="268" t="s">
        <v>1155</v>
      </c>
      <c r="C535" s="56" t="s">
        <v>60</v>
      </c>
      <c r="D535" s="302" t="s">
        <v>572</v>
      </c>
      <c r="E535" s="276">
        <v>0</v>
      </c>
      <c r="F535" s="271">
        <v>0.81</v>
      </c>
      <c r="G535" s="272">
        <v>0.38</v>
      </c>
      <c r="H535" s="273">
        <v>0</v>
      </c>
      <c r="I535" s="271">
        <v>0</v>
      </c>
      <c r="J535" s="272">
        <v>1.43</v>
      </c>
      <c r="K535" s="62">
        <f t="shared" si="49"/>
        <v>276.31578947368422</v>
      </c>
      <c r="L535" s="275"/>
      <c r="M535" s="266"/>
    </row>
    <row r="536" spans="1:13" s="267" customFormat="1" ht="15" customHeight="1">
      <c r="A536" s="50" t="s">
        <v>124</v>
      </c>
      <c r="B536" s="268" t="s">
        <v>1154</v>
      </c>
      <c r="C536" s="56" t="s">
        <v>60</v>
      </c>
      <c r="D536" s="302" t="s">
        <v>572</v>
      </c>
      <c r="E536" s="276">
        <v>0</v>
      </c>
      <c r="F536" s="271">
        <v>0.19</v>
      </c>
      <c r="G536" s="272">
        <v>1.49</v>
      </c>
      <c r="H536" s="273">
        <v>0</v>
      </c>
      <c r="I536" s="271">
        <v>0.11</v>
      </c>
      <c r="J536" s="272">
        <v>0.93</v>
      </c>
      <c r="K536" s="62">
        <f t="shared" si="49"/>
        <v>-37.583892617449663</v>
      </c>
      <c r="L536" s="275"/>
      <c r="M536" s="266"/>
    </row>
    <row r="537" spans="1:13" s="267" customFormat="1" ht="15" customHeight="1">
      <c r="A537" s="50" t="s">
        <v>1153</v>
      </c>
      <c r="B537" s="268" t="s">
        <v>1152</v>
      </c>
      <c r="C537" s="56" t="s">
        <v>60</v>
      </c>
      <c r="D537" s="302" t="s">
        <v>572</v>
      </c>
      <c r="E537" s="276">
        <v>0</v>
      </c>
      <c r="F537" s="271">
        <v>0.31</v>
      </c>
      <c r="G537" s="272">
        <v>0.5</v>
      </c>
      <c r="H537" s="273">
        <v>0</v>
      </c>
      <c r="I537" s="271">
        <v>0.25</v>
      </c>
      <c r="J537" s="272">
        <v>1.1100000000000001</v>
      </c>
      <c r="K537" s="62">
        <f t="shared" si="49"/>
        <v>122.00000000000001</v>
      </c>
      <c r="L537" s="275"/>
      <c r="M537" s="266"/>
    </row>
    <row r="538" spans="1:13" s="267" customFormat="1" ht="15" customHeight="1">
      <c r="A538" s="50" t="s">
        <v>41</v>
      </c>
      <c r="B538" s="268" t="s">
        <v>1151</v>
      </c>
      <c r="C538" s="56" t="s">
        <v>60</v>
      </c>
      <c r="D538" s="302" t="s">
        <v>572</v>
      </c>
      <c r="E538" s="276">
        <v>0</v>
      </c>
      <c r="F538" s="271">
        <v>0</v>
      </c>
      <c r="G538" s="272">
        <v>0.63</v>
      </c>
      <c r="H538" s="273">
        <v>0</v>
      </c>
      <c r="I538" s="271">
        <v>0.1</v>
      </c>
      <c r="J538" s="272">
        <v>0.5</v>
      </c>
      <c r="K538" s="62">
        <f t="shared" si="49"/>
        <v>-20.63492063492064</v>
      </c>
      <c r="L538" s="275"/>
      <c r="M538" s="266"/>
    </row>
    <row r="539" spans="1:13" s="267" customFormat="1" ht="15" customHeight="1">
      <c r="A539" s="50" t="s">
        <v>1150</v>
      </c>
      <c r="B539" s="268" t="s">
        <v>1149</v>
      </c>
      <c r="C539" s="56" t="s">
        <v>60</v>
      </c>
      <c r="D539" s="302" t="s">
        <v>572</v>
      </c>
      <c r="E539" s="276">
        <v>0</v>
      </c>
      <c r="F539" s="271">
        <v>0</v>
      </c>
      <c r="G539" s="272">
        <v>0.08</v>
      </c>
      <c r="H539" s="273">
        <v>0</v>
      </c>
      <c r="I539" s="271">
        <v>0.03</v>
      </c>
      <c r="J539" s="272">
        <v>0.02</v>
      </c>
      <c r="K539" s="62">
        <f t="shared" si="49"/>
        <v>-75</v>
      </c>
      <c r="L539" s="275"/>
      <c r="M539" s="266"/>
    </row>
    <row r="540" spans="1:13" s="267" customFormat="1" ht="15" customHeight="1">
      <c r="A540" s="50" t="s">
        <v>1148</v>
      </c>
      <c r="B540" s="268" t="s">
        <v>1147</v>
      </c>
      <c r="C540" s="56" t="s">
        <v>60</v>
      </c>
      <c r="D540" s="302" t="s">
        <v>572</v>
      </c>
      <c r="E540" s="276">
        <v>0</v>
      </c>
      <c r="F540" s="271">
        <v>0.05</v>
      </c>
      <c r="G540" s="272">
        <v>0.03</v>
      </c>
      <c r="H540" s="273">
        <v>0</v>
      </c>
      <c r="I540" s="271">
        <v>0.06</v>
      </c>
      <c r="J540" s="272">
        <v>0.15</v>
      </c>
      <c r="K540" s="62">
        <f t="shared" si="49"/>
        <v>400</v>
      </c>
      <c r="L540" s="275"/>
      <c r="M540" s="266"/>
    </row>
    <row r="541" spans="1:13" s="267" customFormat="1" ht="15" customHeight="1">
      <c r="A541" s="50" t="s">
        <v>149</v>
      </c>
      <c r="B541" s="268" t="s">
        <v>1146</v>
      </c>
      <c r="C541" s="56" t="s">
        <v>60</v>
      </c>
      <c r="D541" s="302" t="s">
        <v>572</v>
      </c>
      <c r="E541" s="276">
        <v>0.17</v>
      </c>
      <c r="F541" s="271">
        <v>3.86</v>
      </c>
      <c r="G541" s="272">
        <v>23.58</v>
      </c>
      <c r="H541" s="273">
        <v>0.05</v>
      </c>
      <c r="I541" s="271">
        <v>3.5</v>
      </c>
      <c r="J541" s="272">
        <v>28.59</v>
      </c>
      <c r="K541" s="62">
        <f t="shared" si="49"/>
        <v>21.246819338422405</v>
      </c>
      <c r="L541" s="275"/>
      <c r="M541" s="266"/>
    </row>
    <row r="542" spans="1:13" s="267" customFormat="1" ht="15" customHeight="1">
      <c r="A542" s="50" t="s">
        <v>1145</v>
      </c>
      <c r="B542" s="268" t="s">
        <v>1144</v>
      </c>
      <c r="C542" s="56" t="s">
        <v>60</v>
      </c>
      <c r="D542" s="302" t="s">
        <v>572</v>
      </c>
      <c r="E542" s="276">
        <v>0</v>
      </c>
      <c r="F542" s="271">
        <v>0</v>
      </c>
      <c r="G542" s="272">
        <v>3.01</v>
      </c>
      <c r="H542" s="273">
        <v>0</v>
      </c>
      <c r="I542" s="271">
        <v>0.16</v>
      </c>
      <c r="J542" s="272">
        <v>5.36</v>
      </c>
      <c r="K542" s="62">
        <f t="shared" si="49"/>
        <v>78.073089700996718</v>
      </c>
      <c r="L542" s="275"/>
      <c r="M542" s="266"/>
    </row>
    <row r="543" spans="1:13" s="267" customFormat="1" ht="15" customHeight="1">
      <c r="A543" s="50" t="s">
        <v>44</v>
      </c>
      <c r="B543" s="268" t="s">
        <v>1143</v>
      </c>
      <c r="C543" s="56" t="s">
        <v>60</v>
      </c>
      <c r="D543" s="302" t="s">
        <v>572</v>
      </c>
      <c r="E543" s="276">
        <v>0</v>
      </c>
      <c r="F543" s="271">
        <v>0</v>
      </c>
      <c r="G543" s="272">
        <v>2.58</v>
      </c>
      <c r="H543" s="273">
        <v>0</v>
      </c>
      <c r="I543" s="271">
        <v>0</v>
      </c>
      <c r="J543" s="272">
        <v>2.13</v>
      </c>
      <c r="K543" s="62">
        <f t="shared" si="49"/>
        <v>-17.441860465116289</v>
      </c>
      <c r="L543" s="275"/>
      <c r="M543" s="266"/>
    </row>
    <row r="544" spans="1:13" s="267" customFormat="1" ht="15" customHeight="1">
      <c r="A544" s="50" t="s">
        <v>1142</v>
      </c>
      <c r="B544" s="268" t="s">
        <v>1141</v>
      </c>
      <c r="C544" s="56" t="s">
        <v>60</v>
      </c>
      <c r="D544" s="302" t="s">
        <v>572</v>
      </c>
      <c r="E544" s="276">
        <v>0</v>
      </c>
      <c r="F544" s="271">
        <v>0.14000000000000001</v>
      </c>
      <c r="G544" s="272">
        <v>0.26</v>
      </c>
      <c r="H544" s="273">
        <v>0</v>
      </c>
      <c r="I544" s="271">
        <v>0.03</v>
      </c>
      <c r="J544" s="272">
        <v>0.89</v>
      </c>
      <c r="K544" s="62">
        <f t="shared" si="49"/>
        <v>242.30769230769229</v>
      </c>
      <c r="L544" s="275"/>
      <c r="M544" s="266"/>
    </row>
    <row r="545" spans="1:13" s="267" customFormat="1" ht="15" customHeight="1">
      <c r="A545" s="50" t="s">
        <v>157</v>
      </c>
      <c r="B545" s="268" t="s">
        <v>1140</v>
      </c>
      <c r="C545" s="56" t="s">
        <v>60</v>
      </c>
      <c r="D545" s="302" t="s">
        <v>572</v>
      </c>
      <c r="E545" s="276">
        <v>0</v>
      </c>
      <c r="F545" s="271">
        <v>0.23</v>
      </c>
      <c r="G545" s="272">
        <v>1.36</v>
      </c>
      <c r="H545" s="273">
        <v>0</v>
      </c>
      <c r="I545" s="271">
        <v>0</v>
      </c>
      <c r="J545" s="272">
        <v>1.55</v>
      </c>
      <c r="K545" s="62">
        <f t="shared" si="49"/>
        <v>13.970588235294112</v>
      </c>
      <c r="L545" s="275"/>
      <c r="M545" s="266"/>
    </row>
    <row r="546" spans="1:13" s="267" customFormat="1" ht="15" customHeight="1">
      <c r="A546" s="50" t="s">
        <v>169</v>
      </c>
      <c r="B546" s="268" t="s">
        <v>1139</v>
      </c>
      <c r="C546" s="56" t="s">
        <v>60</v>
      </c>
      <c r="D546" s="302" t="s">
        <v>572</v>
      </c>
      <c r="E546" s="276">
        <v>0</v>
      </c>
      <c r="F546" s="271">
        <v>0.89</v>
      </c>
      <c r="G546" s="272">
        <v>21.06</v>
      </c>
      <c r="H546" s="273">
        <v>0</v>
      </c>
      <c r="I546" s="271">
        <v>1.68</v>
      </c>
      <c r="J546" s="272">
        <v>14.6</v>
      </c>
      <c r="K546" s="62">
        <f t="shared" si="49"/>
        <v>-30.674264007597341</v>
      </c>
      <c r="L546" s="275"/>
      <c r="M546" s="266"/>
    </row>
    <row r="547" spans="1:13" s="267" customFormat="1" ht="15" customHeight="1">
      <c r="A547" s="50" t="s">
        <v>1138</v>
      </c>
      <c r="B547" s="268" t="s">
        <v>1137</v>
      </c>
      <c r="C547" s="56" t="s">
        <v>60</v>
      </c>
      <c r="D547" s="302" t="s">
        <v>572</v>
      </c>
      <c r="E547" s="276">
        <v>0</v>
      </c>
      <c r="F547" s="271">
        <v>0.02</v>
      </c>
      <c r="G547" s="272">
        <v>0.05</v>
      </c>
      <c r="H547" s="273">
        <v>0</v>
      </c>
      <c r="I547" s="271">
        <v>0.06</v>
      </c>
      <c r="J547" s="272">
        <v>0.05</v>
      </c>
      <c r="K547" s="62">
        <f t="shared" si="49"/>
        <v>0</v>
      </c>
      <c r="L547" s="275"/>
      <c r="M547" s="266"/>
    </row>
    <row r="548" spans="1:13" s="267" customFormat="1" ht="15" customHeight="1">
      <c r="A548" s="50" t="s">
        <v>178</v>
      </c>
      <c r="B548" s="268" t="s">
        <v>1136</v>
      </c>
      <c r="C548" s="56" t="s">
        <v>60</v>
      </c>
      <c r="D548" s="302" t="s">
        <v>572</v>
      </c>
      <c r="E548" s="276">
        <v>0</v>
      </c>
      <c r="F548" s="271">
        <v>0.14000000000000001</v>
      </c>
      <c r="G548" s="272">
        <v>2.17</v>
      </c>
      <c r="H548" s="273">
        <v>0</v>
      </c>
      <c r="I548" s="271">
        <v>0</v>
      </c>
      <c r="J548" s="272">
        <v>2.34</v>
      </c>
      <c r="K548" s="62">
        <f t="shared" si="49"/>
        <v>7.8341013824884786</v>
      </c>
      <c r="L548" s="275"/>
      <c r="M548" s="266"/>
    </row>
    <row r="549" spans="1:13" s="267" customFormat="1" ht="15" customHeight="1">
      <c r="A549" s="50" t="s">
        <v>46</v>
      </c>
      <c r="B549" s="268" t="s">
        <v>1135</v>
      </c>
      <c r="C549" s="56" t="s">
        <v>60</v>
      </c>
      <c r="D549" s="302" t="s">
        <v>572</v>
      </c>
      <c r="E549" s="276">
        <v>0.02</v>
      </c>
      <c r="F549" s="271">
        <v>1.44</v>
      </c>
      <c r="G549" s="272">
        <v>6.57</v>
      </c>
      <c r="H549" s="273">
        <v>0</v>
      </c>
      <c r="I549" s="271">
        <v>2.23</v>
      </c>
      <c r="J549" s="272">
        <v>11.86</v>
      </c>
      <c r="K549" s="62">
        <f t="shared" si="49"/>
        <v>80.517503805175011</v>
      </c>
      <c r="L549" s="275"/>
      <c r="M549" s="266"/>
    </row>
    <row r="550" spans="1:13" s="267" customFormat="1" ht="15" customHeight="1">
      <c r="A550" s="50" t="s">
        <v>320</v>
      </c>
      <c r="B550" s="268" t="s">
        <v>1134</v>
      </c>
      <c r="C550" s="56" t="s">
        <v>60</v>
      </c>
      <c r="D550" s="302" t="s">
        <v>572</v>
      </c>
      <c r="E550" s="276">
        <v>0</v>
      </c>
      <c r="F550" s="271">
        <v>0.18</v>
      </c>
      <c r="G550" s="272">
        <v>0.75</v>
      </c>
      <c r="H550" s="273">
        <v>0</v>
      </c>
      <c r="I550" s="271">
        <v>0.12</v>
      </c>
      <c r="J550" s="272">
        <v>0.77</v>
      </c>
      <c r="K550" s="62">
        <f t="shared" si="49"/>
        <v>2.6666666666666616</v>
      </c>
      <c r="L550" s="275"/>
      <c r="M550" s="266"/>
    </row>
    <row r="551" spans="1:13" s="267" customFormat="1" ht="15" customHeight="1">
      <c r="A551" s="50" t="s">
        <v>1133</v>
      </c>
      <c r="B551" s="268" t="s">
        <v>1132</v>
      </c>
      <c r="C551" s="56" t="s">
        <v>60</v>
      </c>
      <c r="D551" s="302" t="s">
        <v>572</v>
      </c>
      <c r="E551" s="276">
        <v>0</v>
      </c>
      <c r="F551" s="271">
        <v>0.22</v>
      </c>
      <c r="G551" s="272">
        <v>0.89</v>
      </c>
      <c r="H551" s="273">
        <v>0</v>
      </c>
      <c r="I551" s="271">
        <v>0</v>
      </c>
      <c r="J551" s="272">
        <v>1.3</v>
      </c>
      <c r="K551" s="62">
        <f t="shared" si="49"/>
        <v>46.067415730337082</v>
      </c>
      <c r="L551" s="275"/>
      <c r="M551" s="266"/>
    </row>
    <row r="552" spans="1:13" s="267" customFormat="1" ht="15" customHeight="1">
      <c r="A552" s="50" t="s">
        <v>19</v>
      </c>
      <c r="B552" s="268" t="s">
        <v>1131</v>
      </c>
      <c r="C552" s="56" t="s">
        <v>60</v>
      </c>
      <c r="D552" s="328" t="s">
        <v>572</v>
      </c>
      <c r="E552" s="276">
        <v>0</v>
      </c>
      <c r="F552" s="271">
        <v>0.02</v>
      </c>
      <c r="G552" s="272">
        <v>0.13</v>
      </c>
      <c r="H552" s="273">
        <v>0</v>
      </c>
      <c r="I552" s="271">
        <v>0.12</v>
      </c>
      <c r="J552" s="272">
        <v>0.09</v>
      </c>
      <c r="K552" s="62">
        <f t="shared" si="49"/>
        <v>-30.76923076923077</v>
      </c>
      <c r="L552" s="275"/>
      <c r="M552" s="266"/>
    </row>
    <row r="553" spans="1:13" s="267" customFormat="1" ht="15" customHeight="1">
      <c r="A553" s="50" t="s">
        <v>1035</v>
      </c>
      <c r="B553" s="268" t="s">
        <v>1034</v>
      </c>
      <c r="C553" s="56" t="s">
        <v>60</v>
      </c>
      <c r="D553" s="328" t="s">
        <v>1429</v>
      </c>
      <c r="E553" s="276">
        <v>0</v>
      </c>
      <c r="F553" s="271">
        <v>0</v>
      </c>
      <c r="G553" s="272">
        <v>0.01</v>
      </c>
      <c r="H553" s="273">
        <v>0</v>
      </c>
      <c r="I553" s="271">
        <v>0</v>
      </c>
      <c r="J553" s="272">
        <v>7.0000000000000007E-2</v>
      </c>
      <c r="K553" s="62">
        <f>((J553/G553)-1)*100</f>
        <v>600.00000000000011</v>
      </c>
      <c r="L553" s="275"/>
      <c r="M553" s="266"/>
    </row>
    <row r="554" spans="1:13" s="267" customFormat="1" ht="15" customHeight="1">
      <c r="A554" s="50" t="s">
        <v>200</v>
      </c>
      <c r="B554" s="268" t="s">
        <v>1130</v>
      </c>
      <c r="C554" s="56" t="s">
        <v>60</v>
      </c>
      <c r="D554" s="328" t="s">
        <v>572</v>
      </c>
      <c r="E554" s="276">
        <v>0</v>
      </c>
      <c r="F554" s="271">
        <v>0.71</v>
      </c>
      <c r="G554" s="272">
        <v>2.1</v>
      </c>
      <c r="H554" s="273">
        <v>0</v>
      </c>
      <c r="I554" s="271">
        <v>0.66</v>
      </c>
      <c r="J554" s="272">
        <v>3.11</v>
      </c>
      <c r="K554" s="62">
        <f t="shared" si="49"/>
        <v>48.095238095238081</v>
      </c>
      <c r="L554" s="275"/>
      <c r="M554" s="266"/>
    </row>
    <row r="555" spans="1:13" s="267" customFormat="1" ht="15" customHeight="1">
      <c r="A555" s="50" t="s">
        <v>1129</v>
      </c>
      <c r="B555" s="268" t="s">
        <v>1128</v>
      </c>
      <c r="C555" s="56" t="s">
        <v>60</v>
      </c>
      <c r="D555" s="302" t="s">
        <v>572</v>
      </c>
      <c r="E555" s="276">
        <v>0</v>
      </c>
      <c r="F555" s="271">
        <v>0</v>
      </c>
      <c r="G555" s="272">
        <v>1.02</v>
      </c>
      <c r="H555" s="273">
        <v>0</v>
      </c>
      <c r="I555" s="271">
        <v>0</v>
      </c>
      <c r="J555" s="272">
        <v>1.17</v>
      </c>
      <c r="K555" s="62">
        <f t="shared" si="49"/>
        <v>14.705882352941169</v>
      </c>
      <c r="L555" s="275"/>
      <c r="M555" s="266"/>
    </row>
    <row r="556" spans="1:13" s="267" customFormat="1" ht="15" customHeight="1">
      <c r="A556" s="50" t="s">
        <v>1125</v>
      </c>
      <c r="B556" s="268" t="s">
        <v>1124</v>
      </c>
      <c r="C556" s="56" t="s">
        <v>60</v>
      </c>
      <c r="D556" s="302" t="s">
        <v>572</v>
      </c>
      <c r="E556" s="276">
        <v>0</v>
      </c>
      <c r="F556" s="271">
        <v>0</v>
      </c>
      <c r="G556" s="272">
        <v>0.25</v>
      </c>
      <c r="H556" s="273">
        <v>0</v>
      </c>
      <c r="I556" s="271">
        <v>0</v>
      </c>
      <c r="J556" s="272">
        <v>0.56999999999999995</v>
      </c>
      <c r="K556" s="62">
        <f t="shared" si="49"/>
        <v>127.99999999999999</v>
      </c>
      <c r="L556" s="275"/>
      <c r="M556" s="266"/>
    </row>
    <row r="557" spans="1:13" s="267" customFormat="1" ht="15" customHeight="1">
      <c r="A557" s="50" t="s">
        <v>1121</v>
      </c>
      <c r="B557" s="268" t="s">
        <v>1120</v>
      </c>
      <c r="C557" s="56" t="s">
        <v>60</v>
      </c>
      <c r="D557" s="302" t="s">
        <v>572</v>
      </c>
      <c r="E557" s="276">
        <v>0</v>
      </c>
      <c r="F557" s="271">
        <v>0</v>
      </c>
      <c r="G557" s="272">
        <v>0.16</v>
      </c>
      <c r="H557" s="273">
        <v>0</v>
      </c>
      <c r="I557" s="271">
        <v>0</v>
      </c>
      <c r="J557" s="272">
        <v>0.19</v>
      </c>
      <c r="K557" s="62">
        <f t="shared" si="49"/>
        <v>18.75</v>
      </c>
      <c r="L557" s="275"/>
      <c r="M557" s="266"/>
    </row>
    <row r="558" spans="1:13" s="267" customFormat="1" ht="15" customHeight="1">
      <c r="A558" s="50" t="s">
        <v>205</v>
      </c>
      <c r="B558" s="268" t="s">
        <v>1119</v>
      </c>
      <c r="C558" s="56" t="s">
        <v>60</v>
      </c>
      <c r="D558" s="302" t="s">
        <v>572</v>
      </c>
      <c r="E558" s="276">
        <v>0</v>
      </c>
      <c r="F558" s="271">
        <v>0</v>
      </c>
      <c r="G558" s="272">
        <v>0.81</v>
      </c>
      <c r="H558" s="273">
        <v>0</v>
      </c>
      <c r="I558" s="271">
        <v>0</v>
      </c>
      <c r="J558" s="272">
        <v>0.46</v>
      </c>
      <c r="K558" s="62">
        <f t="shared" si="49"/>
        <v>-43.20987654320988</v>
      </c>
      <c r="L558" s="275"/>
      <c r="M558" s="266"/>
    </row>
    <row r="559" spans="1:13" s="267" customFormat="1" ht="15" customHeight="1">
      <c r="A559" s="50" t="s">
        <v>1118</v>
      </c>
      <c r="B559" s="268" t="s">
        <v>1117</v>
      </c>
      <c r="C559" s="56" t="s">
        <v>60</v>
      </c>
      <c r="D559" s="302" t="s">
        <v>572</v>
      </c>
      <c r="E559" s="276">
        <v>0</v>
      </c>
      <c r="F559" s="271">
        <v>0.01</v>
      </c>
      <c r="G559" s="272">
        <v>0.02</v>
      </c>
      <c r="H559" s="273">
        <v>0</v>
      </c>
      <c r="I559" s="271">
        <v>7.0000000000000007E-2</v>
      </c>
      <c r="J559" s="272">
        <v>0.05</v>
      </c>
      <c r="K559" s="62">
        <f t="shared" si="49"/>
        <v>150</v>
      </c>
      <c r="L559" s="275"/>
      <c r="M559" s="266"/>
    </row>
    <row r="560" spans="1:13" s="267" customFormat="1" ht="15" customHeight="1">
      <c r="A560" s="50" t="s">
        <v>222</v>
      </c>
      <c r="B560" s="268" t="s">
        <v>1116</v>
      </c>
      <c r="C560" s="56" t="s">
        <v>60</v>
      </c>
      <c r="D560" s="302" t="s">
        <v>572</v>
      </c>
      <c r="E560" s="276">
        <v>0</v>
      </c>
      <c r="F560" s="271">
        <v>0.1</v>
      </c>
      <c r="G560" s="272">
        <v>2.5299999999999998</v>
      </c>
      <c r="H560" s="273">
        <v>0</v>
      </c>
      <c r="I560" s="271">
        <v>0</v>
      </c>
      <c r="J560" s="272">
        <v>1.28</v>
      </c>
      <c r="K560" s="62">
        <f t="shared" si="49"/>
        <v>-49.407114624505923</v>
      </c>
      <c r="L560" s="275"/>
      <c r="M560" s="266"/>
    </row>
    <row r="561" spans="1:13" s="267" customFormat="1" ht="15" customHeight="1">
      <c r="A561" s="50" t="s">
        <v>329</v>
      </c>
      <c r="B561" s="268" t="s">
        <v>1115</v>
      </c>
      <c r="C561" s="56" t="s">
        <v>60</v>
      </c>
      <c r="D561" s="302" t="s">
        <v>572</v>
      </c>
      <c r="E561" s="276">
        <v>0.01</v>
      </c>
      <c r="F561" s="271">
        <v>2.3199999999999998</v>
      </c>
      <c r="G561" s="272">
        <v>4.18</v>
      </c>
      <c r="H561" s="273">
        <v>0.08</v>
      </c>
      <c r="I561" s="271">
        <v>2.3199999999999998</v>
      </c>
      <c r="J561" s="272">
        <v>9.2799999999999994</v>
      </c>
      <c r="K561" s="62">
        <f t="shared" si="49"/>
        <v>122.00956937799043</v>
      </c>
      <c r="L561" s="275"/>
      <c r="M561" s="266"/>
    </row>
    <row r="562" spans="1:13" s="267" customFormat="1" ht="15" customHeight="1">
      <c r="A562" s="50" t="s">
        <v>226</v>
      </c>
      <c r="B562" s="268" t="s">
        <v>1114</v>
      </c>
      <c r="C562" s="56" t="s">
        <v>60</v>
      </c>
      <c r="D562" s="302" t="s">
        <v>572</v>
      </c>
      <c r="E562" s="276">
        <v>0</v>
      </c>
      <c r="F562" s="271">
        <v>0</v>
      </c>
      <c r="G562" s="272">
        <v>0.19</v>
      </c>
      <c r="H562" s="273">
        <v>0</v>
      </c>
      <c r="I562" s="271">
        <v>0</v>
      </c>
      <c r="J562" s="272">
        <v>7.0000000000000007E-2</v>
      </c>
      <c r="K562" s="62">
        <f t="shared" si="49"/>
        <v>-63.157894736842103</v>
      </c>
      <c r="L562" s="275"/>
      <c r="M562" s="266"/>
    </row>
    <row r="563" spans="1:13" s="267" customFormat="1" ht="15" customHeight="1">
      <c r="A563" s="50" t="s">
        <v>235</v>
      </c>
      <c r="B563" s="268" t="s">
        <v>1113</v>
      </c>
      <c r="C563" s="56" t="s">
        <v>60</v>
      </c>
      <c r="D563" s="302" t="s">
        <v>572</v>
      </c>
      <c r="E563" s="276">
        <v>0</v>
      </c>
      <c r="F563" s="271">
        <v>0.04</v>
      </c>
      <c r="G563" s="272">
        <v>0.55000000000000004</v>
      </c>
      <c r="H563" s="273">
        <v>0</v>
      </c>
      <c r="I563" s="271">
        <v>0</v>
      </c>
      <c r="J563" s="272">
        <v>0.18</v>
      </c>
      <c r="K563" s="62">
        <f t="shared" si="49"/>
        <v>-67.27272727272728</v>
      </c>
      <c r="L563" s="275"/>
      <c r="M563" s="266"/>
    </row>
    <row r="564" spans="1:13" s="267" customFormat="1" ht="15" customHeight="1">
      <c r="A564" s="50" t="s">
        <v>1112</v>
      </c>
      <c r="B564" s="268" t="s">
        <v>1111</v>
      </c>
      <c r="C564" s="56" t="s">
        <v>60</v>
      </c>
      <c r="D564" s="302" t="s">
        <v>572</v>
      </c>
      <c r="E564" s="276">
        <v>0</v>
      </c>
      <c r="F564" s="271">
        <v>0</v>
      </c>
      <c r="G564" s="272">
        <v>11.81</v>
      </c>
      <c r="H564" s="273">
        <v>0</v>
      </c>
      <c r="I564" s="271">
        <v>0.44</v>
      </c>
      <c r="J564" s="272">
        <v>9.7200000000000006</v>
      </c>
      <c r="K564" s="62">
        <f t="shared" si="49"/>
        <v>-17.696867061812029</v>
      </c>
      <c r="L564" s="275"/>
      <c r="M564" s="266"/>
    </row>
    <row r="565" spans="1:13" s="28" customFormat="1" ht="15" customHeight="1">
      <c r="A565" s="456" t="s">
        <v>282</v>
      </c>
      <c r="B565" s="448" t="s">
        <v>250</v>
      </c>
      <c r="C565" s="450" t="s">
        <v>283</v>
      </c>
      <c r="D565" s="452" t="s">
        <v>284</v>
      </c>
      <c r="E565" s="460" t="s">
        <v>510</v>
      </c>
      <c r="F565" s="461"/>
      <c r="G565" s="462"/>
      <c r="H565" s="460" t="s">
        <v>1410</v>
      </c>
      <c r="I565" s="461"/>
      <c r="J565" s="462"/>
      <c r="K565" s="121" t="s">
        <v>249</v>
      </c>
    </row>
    <row r="566" spans="1:13" s="28" customFormat="1">
      <c r="A566" s="457"/>
      <c r="B566" s="449"/>
      <c r="C566" s="451"/>
      <c r="D566" s="453"/>
      <c r="E566" s="111" t="s">
        <v>251</v>
      </c>
      <c r="F566" s="112" t="s">
        <v>252</v>
      </c>
      <c r="G566" s="115" t="s">
        <v>253</v>
      </c>
      <c r="H566" s="114" t="s">
        <v>251</v>
      </c>
      <c r="I566" s="113" t="s">
        <v>252</v>
      </c>
      <c r="J566" s="293" t="s">
        <v>253</v>
      </c>
      <c r="K566" s="122" t="s">
        <v>254</v>
      </c>
    </row>
    <row r="567" spans="1:13" s="267" customFormat="1" ht="15" customHeight="1">
      <c r="A567" s="50" t="s">
        <v>1110</v>
      </c>
      <c r="B567" s="268" t="s">
        <v>1109</v>
      </c>
      <c r="C567" s="56" t="s">
        <v>60</v>
      </c>
      <c r="D567" s="302" t="s">
        <v>1083</v>
      </c>
      <c r="E567" s="276">
        <v>0.04</v>
      </c>
      <c r="F567" s="271">
        <v>1.1000000000000001</v>
      </c>
      <c r="G567" s="272">
        <v>8.76</v>
      </c>
      <c r="H567" s="273">
        <v>0.05</v>
      </c>
      <c r="I567" s="271">
        <v>1.58</v>
      </c>
      <c r="J567" s="272">
        <v>8.7899999999999991</v>
      </c>
      <c r="K567" s="62">
        <f t="shared" si="49"/>
        <v>0.3424657534246478</v>
      </c>
      <c r="L567" s="275"/>
      <c r="M567" s="266"/>
    </row>
    <row r="568" spans="1:13" s="267" customFormat="1" ht="15" customHeight="1">
      <c r="A568" s="50" t="s">
        <v>78</v>
      </c>
      <c r="B568" s="268" t="s">
        <v>1107</v>
      </c>
      <c r="C568" s="56" t="s">
        <v>60</v>
      </c>
      <c r="D568" s="302" t="s">
        <v>1083</v>
      </c>
      <c r="E568" s="276">
        <v>0</v>
      </c>
      <c r="F568" s="271">
        <v>0.13</v>
      </c>
      <c r="G568" s="272">
        <v>0.63</v>
      </c>
      <c r="H568" s="273">
        <v>0</v>
      </c>
      <c r="I568" s="271">
        <v>0</v>
      </c>
      <c r="J568" s="272">
        <v>0.79</v>
      </c>
      <c r="K568" s="62">
        <f t="shared" si="49"/>
        <v>25.396825396825395</v>
      </c>
      <c r="L568" s="275"/>
      <c r="M568" s="266"/>
    </row>
    <row r="569" spans="1:13" s="267" customFormat="1" ht="15" customHeight="1">
      <c r="A569" s="50" t="s">
        <v>80</v>
      </c>
      <c r="B569" s="268" t="s">
        <v>1106</v>
      </c>
      <c r="C569" s="56" t="s">
        <v>60</v>
      </c>
      <c r="D569" s="302" t="s">
        <v>1083</v>
      </c>
      <c r="E569" s="276">
        <v>0</v>
      </c>
      <c r="F569" s="271">
        <v>0.08</v>
      </c>
      <c r="G569" s="272">
        <v>0.23</v>
      </c>
      <c r="H569" s="273">
        <v>0</v>
      </c>
      <c r="I569" s="271">
        <v>0.18</v>
      </c>
      <c r="J569" s="272">
        <v>0</v>
      </c>
      <c r="K569" s="62">
        <f t="shared" si="49"/>
        <v>-100</v>
      </c>
      <c r="L569" s="275"/>
      <c r="M569" s="266"/>
    </row>
    <row r="570" spans="1:13" s="267" customFormat="1" ht="15" customHeight="1">
      <c r="A570" s="50" t="s">
        <v>89</v>
      </c>
      <c r="B570" s="268" t="s">
        <v>1105</v>
      </c>
      <c r="C570" s="56" t="s">
        <v>60</v>
      </c>
      <c r="D570" s="302" t="s">
        <v>1083</v>
      </c>
      <c r="E570" s="276">
        <v>0</v>
      </c>
      <c r="F570" s="271">
        <v>0.92</v>
      </c>
      <c r="G570" s="272">
        <v>5.8</v>
      </c>
      <c r="H570" s="273">
        <v>0</v>
      </c>
      <c r="I570" s="271">
        <v>2.58</v>
      </c>
      <c r="J570" s="272">
        <v>5.68</v>
      </c>
      <c r="K570" s="62">
        <f t="shared" si="49"/>
        <v>-2.0689655172413834</v>
      </c>
      <c r="L570" s="275"/>
      <c r="M570" s="266"/>
    </row>
    <row r="571" spans="1:13" s="267" customFormat="1" ht="15" customHeight="1">
      <c r="A571" s="50" t="s">
        <v>90</v>
      </c>
      <c r="B571" s="268" t="s">
        <v>1104</v>
      </c>
      <c r="C571" s="56" t="s">
        <v>60</v>
      </c>
      <c r="D571" s="302" t="s">
        <v>1083</v>
      </c>
      <c r="E571" s="276">
        <v>0</v>
      </c>
      <c r="F571" s="271">
        <v>1.03</v>
      </c>
      <c r="G571" s="272">
        <v>14.69</v>
      </c>
      <c r="H571" s="273">
        <v>0</v>
      </c>
      <c r="I571" s="271">
        <v>2.36</v>
      </c>
      <c r="J571" s="272">
        <v>10.5</v>
      </c>
      <c r="K571" s="62">
        <f t="shared" si="49"/>
        <v>-28.522804628999321</v>
      </c>
      <c r="L571" s="275"/>
      <c r="M571" s="266"/>
    </row>
    <row r="572" spans="1:13" s="267" customFormat="1" ht="15" customHeight="1">
      <c r="A572" s="50" t="s">
        <v>343</v>
      </c>
      <c r="B572" s="268" t="s">
        <v>1103</v>
      </c>
      <c r="C572" s="56" t="s">
        <v>60</v>
      </c>
      <c r="D572" s="302" t="s">
        <v>1083</v>
      </c>
      <c r="E572" s="276">
        <v>0</v>
      </c>
      <c r="F572" s="271">
        <v>0.41</v>
      </c>
      <c r="G572" s="272">
        <v>1.43</v>
      </c>
      <c r="H572" s="273">
        <v>0</v>
      </c>
      <c r="I572" s="271">
        <v>0.65</v>
      </c>
      <c r="J572" s="272">
        <v>1.44</v>
      </c>
      <c r="K572" s="62">
        <f t="shared" si="49"/>
        <v>0.69930069930070893</v>
      </c>
      <c r="L572" s="275"/>
      <c r="M572" s="266"/>
    </row>
    <row r="573" spans="1:13" s="267" customFormat="1" ht="15" customHeight="1">
      <c r="A573" s="50" t="s">
        <v>40</v>
      </c>
      <c r="B573" s="268" t="s">
        <v>1102</v>
      </c>
      <c r="C573" s="56" t="s">
        <v>60</v>
      </c>
      <c r="D573" s="302" t="s">
        <v>1083</v>
      </c>
      <c r="E573" s="276">
        <v>0</v>
      </c>
      <c r="F573" s="271">
        <v>0.09</v>
      </c>
      <c r="G573" s="272">
        <v>0.56000000000000005</v>
      </c>
      <c r="H573" s="273">
        <v>0</v>
      </c>
      <c r="I573" s="271">
        <v>0</v>
      </c>
      <c r="J573" s="272">
        <v>0.6</v>
      </c>
      <c r="K573" s="62">
        <f t="shared" si="49"/>
        <v>7.1428571428571397</v>
      </c>
      <c r="L573" s="275"/>
      <c r="M573" s="266"/>
    </row>
    <row r="574" spans="1:13" s="267" customFormat="1" ht="15" customHeight="1">
      <c r="A574" s="50" t="s">
        <v>116</v>
      </c>
      <c r="B574" s="268" t="s">
        <v>1101</v>
      </c>
      <c r="C574" s="56" t="s">
        <v>60</v>
      </c>
      <c r="D574" s="302" t="s">
        <v>1083</v>
      </c>
      <c r="E574" s="276">
        <v>0</v>
      </c>
      <c r="F574" s="271">
        <v>0.21</v>
      </c>
      <c r="G574" s="272">
        <v>2.29</v>
      </c>
      <c r="H574" s="273">
        <v>0</v>
      </c>
      <c r="I574" s="271">
        <v>0.11</v>
      </c>
      <c r="J574" s="272">
        <v>1.79</v>
      </c>
      <c r="K574" s="62">
        <f t="shared" si="49"/>
        <v>-21.834061135371176</v>
      </c>
      <c r="L574" s="275"/>
      <c r="M574" s="266"/>
    </row>
    <row r="575" spans="1:13" s="267" customFormat="1" ht="15" customHeight="1">
      <c r="A575" s="50" t="s">
        <v>277</v>
      </c>
      <c r="B575" s="268" t="s">
        <v>1099</v>
      </c>
      <c r="C575" s="56" t="s">
        <v>60</v>
      </c>
      <c r="D575" s="302" t="s">
        <v>1083</v>
      </c>
      <c r="E575" s="276">
        <v>0</v>
      </c>
      <c r="F575" s="271">
        <v>0.18</v>
      </c>
      <c r="G575" s="272">
        <v>3.91</v>
      </c>
      <c r="H575" s="273">
        <v>0</v>
      </c>
      <c r="I575" s="271">
        <v>0</v>
      </c>
      <c r="J575" s="272">
        <v>5.89</v>
      </c>
      <c r="K575" s="62">
        <f t="shared" si="49"/>
        <v>50.639386189258296</v>
      </c>
      <c r="L575" s="275"/>
      <c r="M575" s="266"/>
    </row>
    <row r="576" spans="1:13" s="267" customFormat="1" ht="15" customHeight="1">
      <c r="A576" s="50" t="s">
        <v>147</v>
      </c>
      <c r="B576" s="268" t="s">
        <v>1098</v>
      </c>
      <c r="C576" s="56" t="s">
        <v>60</v>
      </c>
      <c r="D576" s="302" t="s">
        <v>1083</v>
      </c>
      <c r="E576" s="276">
        <v>0</v>
      </c>
      <c r="F576" s="271">
        <v>0.23</v>
      </c>
      <c r="G576" s="272">
        <v>12.11</v>
      </c>
      <c r="H576" s="273">
        <v>0</v>
      </c>
      <c r="I576" s="271">
        <v>1.01</v>
      </c>
      <c r="J576" s="272">
        <v>12.88</v>
      </c>
      <c r="K576" s="62">
        <f t="shared" si="49"/>
        <v>6.3583815028901869</v>
      </c>
      <c r="L576" s="275"/>
      <c r="M576" s="266"/>
    </row>
    <row r="577" spans="1:13" s="267" customFormat="1" ht="15" customHeight="1">
      <c r="A577" s="50" t="s">
        <v>42</v>
      </c>
      <c r="B577" s="268" t="s">
        <v>1097</v>
      </c>
      <c r="C577" s="56" t="s">
        <v>60</v>
      </c>
      <c r="D577" s="302" t="s">
        <v>1083</v>
      </c>
      <c r="E577" s="276">
        <v>0</v>
      </c>
      <c r="F577" s="271">
        <v>0</v>
      </c>
      <c r="G577" s="272">
        <v>1.31</v>
      </c>
      <c r="H577" s="273">
        <v>0</v>
      </c>
      <c r="I577" s="271">
        <v>0.17</v>
      </c>
      <c r="J577" s="272">
        <v>1.17</v>
      </c>
      <c r="K577" s="62">
        <f t="shared" si="49"/>
        <v>-10.687022900763365</v>
      </c>
      <c r="L577" s="275"/>
      <c r="M577" s="266"/>
    </row>
    <row r="578" spans="1:13" s="267" customFormat="1" ht="15" customHeight="1">
      <c r="A578" s="50" t="s">
        <v>351</v>
      </c>
      <c r="B578" s="268" t="s">
        <v>1096</v>
      </c>
      <c r="C578" s="56" t="s">
        <v>60</v>
      </c>
      <c r="D578" s="302" t="s">
        <v>1083</v>
      </c>
      <c r="E578" s="276">
        <v>0.01</v>
      </c>
      <c r="F578" s="271">
        <v>0.08</v>
      </c>
      <c r="G578" s="272">
        <v>0.72</v>
      </c>
      <c r="H578" s="273">
        <v>0</v>
      </c>
      <c r="I578" s="271">
        <v>0</v>
      </c>
      <c r="J578" s="272">
        <v>1.1000000000000001</v>
      </c>
      <c r="K578" s="62">
        <f t="shared" si="49"/>
        <v>52.777777777777793</v>
      </c>
      <c r="L578" s="275"/>
      <c r="M578" s="266"/>
    </row>
    <row r="579" spans="1:13" s="267" customFormat="1" ht="15" customHeight="1">
      <c r="A579" s="50" t="s">
        <v>352</v>
      </c>
      <c r="B579" s="268" t="s">
        <v>1095</v>
      </c>
      <c r="C579" s="56" t="s">
        <v>60</v>
      </c>
      <c r="D579" s="302" t="s">
        <v>1083</v>
      </c>
      <c r="E579" s="276">
        <v>0</v>
      </c>
      <c r="F579" s="271">
        <v>0</v>
      </c>
      <c r="G579" s="272">
        <v>0.83</v>
      </c>
      <c r="H579" s="273">
        <v>0</v>
      </c>
      <c r="I579" s="271">
        <v>0</v>
      </c>
      <c r="J579" s="272">
        <v>0.5</v>
      </c>
      <c r="K579" s="62">
        <f t="shared" si="49"/>
        <v>-39.75903614457831</v>
      </c>
      <c r="L579" s="275"/>
      <c r="M579" s="266"/>
    </row>
    <row r="580" spans="1:13" s="267" customFormat="1" ht="15" customHeight="1">
      <c r="A580" s="50" t="s">
        <v>164</v>
      </c>
      <c r="B580" s="268" t="s">
        <v>1094</v>
      </c>
      <c r="C580" s="56" t="s">
        <v>60</v>
      </c>
      <c r="D580" s="302" t="s">
        <v>1083</v>
      </c>
      <c r="E580" s="276">
        <v>0.01</v>
      </c>
      <c r="F580" s="271">
        <v>2.27</v>
      </c>
      <c r="G580" s="272">
        <v>32.99</v>
      </c>
      <c r="H580" s="273">
        <v>0</v>
      </c>
      <c r="I580" s="271">
        <v>1.57</v>
      </c>
      <c r="J580" s="272">
        <v>20.95</v>
      </c>
      <c r="K580" s="62">
        <f t="shared" si="49"/>
        <v>-36.495907850863908</v>
      </c>
      <c r="L580" s="275"/>
      <c r="M580" s="266"/>
    </row>
    <row r="581" spans="1:13" s="267" customFormat="1" ht="15" customHeight="1">
      <c r="A581" s="50" t="s">
        <v>167</v>
      </c>
      <c r="B581" s="268" t="s">
        <v>1093</v>
      </c>
      <c r="C581" s="56" t="s">
        <v>60</v>
      </c>
      <c r="D581" s="302" t="s">
        <v>1083</v>
      </c>
      <c r="E581" s="276">
        <v>0</v>
      </c>
      <c r="F581" s="271">
        <v>0.68</v>
      </c>
      <c r="G581" s="272">
        <v>6.19</v>
      </c>
      <c r="H581" s="273">
        <v>0</v>
      </c>
      <c r="I581" s="271">
        <v>0.21</v>
      </c>
      <c r="J581" s="272">
        <v>2.4900000000000002</v>
      </c>
      <c r="K581" s="62">
        <f t="shared" si="49"/>
        <v>-59.773828756058158</v>
      </c>
      <c r="L581" s="275"/>
      <c r="M581" s="266"/>
    </row>
    <row r="582" spans="1:13" s="267" customFormat="1" ht="15" customHeight="1">
      <c r="A582" s="50" t="s">
        <v>45</v>
      </c>
      <c r="B582" s="268" t="s">
        <v>1092</v>
      </c>
      <c r="C582" s="56" t="s">
        <v>60</v>
      </c>
      <c r="D582" s="302" t="s">
        <v>1083</v>
      </c>
      <c r="E582" s="276">
        <v>0.02</v>
      </c>
      <c r="F582" s="271">
        <v>1.07</v>
      </c>
      <c r="G582" s="272">
        <v>6.66</v>
      </c>
      <c r="H582" s="273">
        <v>0.04</v>
      </c>
      <c r="I582" s="271">
        <v>2.35</v>
      </c>
      <c r="J582" s="272">
        <v>11.18</v>
      </c>
      <c r="K582" s="62">
        <f t="shared" si="49"/>
        <v>67.867867867867872</v>
      </c>
      <c r="L582" s="275"/>
      <c r="M582" s="266"/>
    </row>
    <row r="583" spans="1:13" s="267" customFormat="1" ht="15" customHeight="1">
      <c r="A583" s="50" t="s">
        <v>186</v>
      </c>
      <c r="B583" s="268" t="s">
        <v>1091</v>
      </c>
      <c r="C583" s="56" t="s">
        <v>60</v>
      </c>
      <c r="D583" s="302" t="s">
        <v>1083</v>
      </c>
      <c r="E583" s="276">
        <v>0</v>
      </c>
      <c r="F583" s="271">
        <v>0</v>
      </c>
      <c r="G583" s="272">
        <v>0.98</v>
      </c>
      <c r="H583" s="273">
        <v>0</v>
      </c>
      <c r="I583" s="271">
        <v>0</v>
      </c>
      <c r="J583" s="272">
        <v>0.54</v>
      </c>
      <c r="K583" s="62">
        <f t="shared" si="49"/>
        <v>-44.897959183673464</v>
      </c>
      <c r="L583" s="275"/>
      <c r="M583" s="266"/>
    </row>
    <row r="584" spans="1:13" s="267" customFormat="1" ht="15" customHeight="1">
      <c r="A584" s="50" t="s">
        <v>213</v>
      </c>
      <c r="B584" s="268" t="s">
        <v>1090</v>
      </c>
      <c r="C584" s="56" t="s">
        <v>60</v>
      </c>
      <c r="D584" s="302" t="s">
        <v>1083</v>
      </c>
      <c r="E584" s="276">
        <v>0</v>
      </c>
      <c r="F584" s="271">
        <v>0.14000000000000001</v>
      </c>
      <c r="G584" s="272">
        <v>3.69</v>
      </c>
      <c r="H584" s="273">
        <v>0</v>
      </c>
      <c r="I584" s="271">
        <v>0</v>
      </c>
      <c r="J584" s="272">
        <v>1.69</v>
      </c>
      <c r="K584" s="62">
        <f t="shared" si="49"/>
        <v>-54.200542005420061</v>
      </c>
      <c r="L584" s="275"/>
      <c r="M584" s="266"/>
    </row>
    <row r="585" spans="1:13" s="267" customFormat="1" ht="15" customHeight="1">
      <c r="A585" s="50" t="s">
        <v>50</v>
      </c>
      <c r="B585" s="268" t="s">
        <v>1089</v>
      </c>
      <c r="C585" s="56" t="s">
        <v>60</v>
      </c>
      <c r="D585" s="302" t="s">
        <v>1083</v>
      </c>
      <c r="E585" s="276">
        <v>0</v>
      </c>
      <c r="F585" s="271">
        <v>0</v>
      </c>
      <c r="G585" s="272">
        <v>0.51</v>
      </c>
      <c r="H585" s="273">
        <v>0</v>
      </c>
      <c r="I585" s="271">
        <v>0</v>
      </c>
      <c r="J585" s="272">
        <v>0.69</v>
      </c>
      <c r="K585" s="62">
        <f t="shared" si="49"/>
        <v>35.294117647058812</v>
      </c>
      <c r="L585" s="275"/>
      <c r="M585" s="266"/>
    </row>
    <row r="586" spans="1:13" s="267" customFormat="1" ht="15" customHeight="1">
      <c r="A586" s="50" t="s">
        <v>220</v>
      </c>
      <c r="B586" s="268" t="s">
        <v>1088</v>
      </c>
      <c r="C586" s="56" t="s">
        <v>60</v>
      </c>
      <c r="D586" s="302" t="s">
        <v>1083</v>
      </c>
      <c r="E586" s="276">
        <v>0</v>
      </c>
      <c r="F586" s="271">
        <v>3.07</v>
      </c>
      <c r="G586" s="272">
        <v>23.88</v>
      </c>
      <c r="H586" s="273">
        <v>0.15</v>
      </c>
      <c r="I586" s="271">
        <v>2.0499999999999998</v>
      </c>
      <c r="J586" s="272">
        <v>65.900000000000006</v>
      </c>
      <c r="K586" s="62">
        <f t="shared" si="49"/>
        <v>175.96314907872701</v>
      </c>
      <c r="L586" s="275"/>
      <c r="M586" s="266"/>
    </row>
    <row r="587" spans="1:13" s="267" customFormat="1" ht="15" customHeight="1">
      <c r="A587" s="50" t="s">
        <v>221</v>
      </c>
      <c r="B587" s="268" t="s">
        <v>1087</v>
      </c>
      <c r="C587" s="56" t="s">
        <v>60</v>
      </c>
      <c r="D587" s="302" t="s">
        <v>1083</v>
      </c>
      <c r="E587" s="276">
        <v>0.03</v>
      </c>
      <c r="F587" s="271">
        <v>2.33</v>
      </c>
      <c r="G587" s="272">
        <v>21.43</v>
      </c>
      <c r="H587" s="273">
        <v>0</v>
      </c>
      <c r="I587" s="271">
        <v>1.95</v>
      </c>
      <c r="J587" s="272">
        <v>25.58</v>
      </c>
      <c r="K587" s="62">
        <f t="shared" si="49"/>
        <v>19.365375641623885</v>
      </c>
      <c r="L587" s="275"/>
      <c r="M587" s="266"/>
    </row>
    <row r="588" spans="1:13" s="267" customFormat="1" ht="15" customHeight="1">
      <c r="A588" s="50" t="s">
        <v>51</v>
      </c>
      <c r="B588" s="268" t="s">
        <v>1086</v>
      </c>
      <c r="C588" s="56" t="s">
        <v>60</v>
      </c>
      <c r="D588" s="302" t="s">
        <v>1083</v>
      </c>
      <c r="E588" s="276">
        <v>0</v>
      </c>
      <c r="F588" s="271">
        <v>0.21</v>
      </c>
      <c r="G588" s="272">
        <v>3.68</v>
      </c>
      <c r="H588" s="273">
        <v>0</v>
      </c>
      <c r="I588" s="271">
        <v>1.23</v>
      </c>
      <c r="J588" s="272">
        <v>2.2799999999999998</v>
      </c>
      <c r="K588" s="62">
        <f t="shared" si="49"/>
        <v>-38.043478260869577</v>
      </c>
      <c r="L588" s="275"/>
      <c r="M588" s="266"/>
    </row>
    <row r="589" spans="1:13" s="267" customFormat="1" ht="15" customHeight="1">
      <c r="A589" s="50" t="s">
        <v>228</v>
      </c>
      <c r="B589" s="268" t="s">
        <v>1085</v>
      </c>
      <c r="C589" s="56" t="s">
        <v>60</v>
      </c>
      <c r="D589" s="302" t="s">
        <v>1083</v>
      </c>
      <c r="E589" s="276">
        <v>0.01</v>
      </c>
      <c r="F589" s="271">
        <v>4.67</v>
      </c>
      <c r="G589" s="272">
        <v>60.09</v>
      </c>
      <c r="H589" s="273">
        <v>0</v>
      </c>
      <c r="I589" s="271">
        <v>3.24</v>
      </c>
      <c r="J589" s="272">
        <v>58.52</v>
      </c>
      <c r="K589" s="62">
        <f t="shared" ref="K589:K591" si="50">((J589/G589)-1)*100</f>
        <v>-2.6127475453486482</v>
      </c>
      <c r="L589" s="275"/>
      <c r="M589" s="266"/>
    </row>
    <row r="590" spans="1:13" s="267" customFormat="1" ht="15" customHeight="1">
      <c r="A590" s="50" t="s">
        <v>236</v>
      </c>
      <c r="B590" s="268" t="s">
        <v>1084</v>
      </c>
      <c r="C590" s="56" t="s">
        <v>60</v>
      </c>
      <c r="D590" s="302" t="s">
        <v>1083</v>
      </c>
      <c r="E590" s="276">
        <v>0</v>
      </c>
      <c r="F590" s="271">
        <v>0</v>
      </c>
      <c r="G590" s="272">
        <v>0.61</v>
      </c>
      <c r="H590" s="273">
        <v>0</v>
      </c>
      <c r="I590" s="271">
        <v>0</v>
      </c>
      <c r="J590" s="272">
        <v>0.63</v>
      </c>
      <c r="K590" s="62">
        <f t="shared" si="50"/>
        <v>3.2786885245901676</v>
      </c>
      <c r="L590" s="275"/>
      <c r="M590" s="266"/>
    </row>
    <row r="591" spans="1:13" s="267" customFormat="1" ht="15" customHeight="1">
      <c r="A591" s="50" t="s">
        <v>373</v>
      </c>
      <c r="B591" s="268" t="s">
        <v>1169</v>
      </c>
      <c r="C591" s="56" t="s">
        <v>60</v>
      </c>
      <c r="D591" s="302" t="s">
        <v>1168</v>
      </c>
      <c r="E591" s="276">
        <v>0</v>
      </c>
      <c r="F591" s="271">
        <v>0.14000000000000001</v>
      </c>
      <c r="G591" s="272">
        <v>1</v>
      </c>
      <c r="H591" s="273">
        <v>0</v>
      </c>
      <c r="I591" s="271">
        <v>7.0000000000000007E-2</v>
      </c>
      <c r="J591" s="272">
        <v>1.38</v>
      </c>
      <c r="K591" s="62">
        <f t="shared" si="50"/>
        <v>37.999999999999986</v>
      </c>
      <c r="L591" s="275"/>
      <c r="M591" s="266"/>
    </row>
    <row r="592" spans="1:13" s="30" customFormat="1" ht="15" customHeight="1">
      <c r="A592" s="48"/>
      <c r="B592" s="46"/>
      <c r="C592" s="47"/>
      <c r="D592" s="307"/>
      <c r="E592" s="48"/>
      <c r="F592" s="45"/>
      <c r="G592" s="117"/>
      <c r="H592" s="59"/>
      <c r="I592" s="45"/>
      <c r="J592" s="117"/>
      <c r="K592" s="62"/>
      <c r="L592" s="29"/>
    </row>
    <row r="593" spans="1:13" s="11" customFormat="1" ht="15" customHeight="1">
      <c r="A593" s="90" t="s">
        <v>408</v>
      </c>
      <c r="B593" s="91"/>
      <c r="C593" s="55"/>
      <c r="D593" s="301"/>
      <c r="E593" s="81">
        <f t="shared" ref="E593:J593" si="51">SUM(E526:E592)</f>
        <v>0.35000000000000009</v>
      </c>
      <c r="F593" s="83">
        <f t="shared" si="51"/>
        <v>33.370000000000005</v>
      </c>
      <c r="G593" s="82">
        <f t="shared" si="51"/>
        <v>355.5</v>
      </c>
      <c r="H593" s="348">
        <f t="shared" si="51"/>
        <v>0.39</v>
      </c>
      <c r="I593" s="83">
        <f t="shared" si="51"/>
        <v>35.370000000000005</v>
      </c>
      <c r="J593" s="82">
        <f t="shared" si="51"/>
        <v>382.09999999999985</v>
      </c>
      <c r="K593" s="62">
        <f t="shared" ref="K593" si="52">((J593/G593)-1)*100</f>
        <v>7.4824191279887042</v>
      </c>
    </row>
    <row r="594" spans="1:13" s="29" customFormat="1" ht="15" customHeight="1">
      <c r="A594" s="52"/>
      <c r="B594" s="34"/>
      <c r="C594" s="57"/>
      <c r="D594" s="303"/>
      <c r="E594" s="48"/>
      <c r="F594" s="45"/>
      <c r="G594" s="117"/>
      <c r="H594" s="59"/>
      <c r="I594" s="45"/>
      <c r="J594" s="117"/>
      <c r="K594" s="62"/>
      <c r="L594" s="285"/>
    </row>
    <row r="595" spans="1:13" s="29" customFormat="1" ht="15" customHeight="1">
      <c r="A595" s="52"/>
      <c r="B595" s="34"/>
      <c r="C595" s="57"/>
      <c r="D595" s="303"/>
      <c r="E595" s="48"/>
      <c r="F595" s="45"/>
      <c r="G595" s="117"/>
      <c r="H595" s="59"/>
      <c r="I595" s="45"/>
      <c r="J595" s="117"/>
      <c r="K595" s="62"/>
      <c r="L595" s="285"/>
    </row>
    <row r="596" spans="1:13" s="29" customFormat="1" ht="15" customHeight="1">
      <c r="A596" s="97" t="s">
        <v>413</v>
      </c>
      <c r="B596" s="101" t="s">
        <v>412</v>
      </c>
      <c r="C596" s="358"/>
      <c r="D596" s="305"/>
      <c r="E596" s="40"/>
      <c r="F596" s="116"/>
      <c r="G596" s="43" t="s">
        <v>255</v>
      </c>
      <c r="H596" s="338" t="s">
        <v>255</v>
      </c>
      <c r="I596" s="116" t="s">
        <v>255</v>
      </c>
      <c r="J596" s="43" t="s">
        <v>255</v>
      </c>
      <c r="K596" s="123"/>
    </row>
    <row r="597" spans="1:13" s="267" customFormat="1" ht="15" customHeight="1">
      <c r="A597" s="50" t="s">
        <v>18</v>
      </c>
      <c r="B597" s="268" t="s">
        <v>1170</v>
      </c>
      <c r="C597" s="56" t="s">
        <v>60</v>
      </c>
      <c r="D597" s="302" t="s">
        <v>635</v>
      </c>
      <c r="E597" s="276">
        <v>0</v>
      </c>
      <c r="F597" s="271">
        <v>0</v>
      </c>
      <c r="G597" s="272">
        <v>1.02</v>
      </c>
      <c r="H597" s="273">
        <v>0</v>
      </c>
      <c r="I597" s="271">
        <v>0</v>
      </c>
      <c r="J597" s="272">
        <v>0.3</v>
      </c>
      <c r="K597" s="62">
        <f t="shared" ref="K597:K611" si="53">((J597/G597)-1)*100</f>
        <v>-70.588235294117638</v>
      </c>
      <c r="L597" s="275"/>
      <c r="M597" s="266"/>
    </row>
    <row r="598" spans="1:13" s="267" customFormat="1" ht="15" customHeight="1">
      <c r="A598" s="50" t="s">
        <v>1031</v>
      </c>
      <c r="B598" s="268" t="s">
        <v>1030</v>
      </c>
      <c r="C598" s="56" t="s">
        <v>60</v>
      </c>
      <c r="D598" s="328" t="s">
        <v>635</v>
      </c>
      <c r="E598" s="276">
        <v>0</v>
      </c>
      <c r="F598" s="271">
        <v>0</v>
      </c>
      <c r="G598" s="272">
        <v>0.21</v>
      </c>
      <c r="H598" s="273">
        <v>0</v>
      </c>
      <c r="I598" s="271">
        <v>0</v>
      </c>
      <c r="J598" s="272">
        <v>0.44</v>
      </c>
      <c r="K598" s="62">
        <f>((J598/G598)-1)*100</f>
        <v>109.52380952380953</v>
      </c>
      <c r="L598" s="275"/>
      <c r="M598" s="266"/>
    </row>
    <row r="599" spans="1:13" s="267" customFormat="1" ht="15" customHeight="1">
      <c r="A599" s="50" t="s">
        <v>272</v>
      </c>
      <c r="B599" s="268" t="s">
        <v>1172</v>
      </c>
      <c r="C599" s="56" t="s">
        <v>60</v>
      </c>
      <c r="D599" s="302" t="s">
        <v>1171</v>
      </c>
      <c r="E599" s="276">
        <v>0</v>
      </c>
      <c r="F599" s="271">
        <v>0</v>
      </c>
      <c r="G599" s="272">
        <v>1.38</v>
      </c>
      <c r="H599" s="273">
        <v>0</v>
      </c>
      <c r="I599" s="271">
        <v>0</v>
      </c>
      <c r="J599" s="272">
        <v>0.47</v>
      </c>
      <c r="K599" s="62">
        <f t="shared" si="53"/>
        <v>-65.94202898550725</v>
      </c>
      <c r="L599" s="275"/>
      <c r="M599" s="266"/>
    </row>
    <row r="600" spans="1:13" s="267" customFormat="1" ht="15" customHeight="1">
      <c r="A600" s="50" t="s">
        <v>70</v>
      </c>
      <c r="B600" s="268" t="s">
        <v>1187</v>
      </c>
      <c r="C600" s="56" t="s">
        <v>60</v>
      </c>
      <c r="D600" s="302" t="s">
        <v>1173</v>
      </c>
      <c r="E600" s="276">
        <v>0</v>
      </c>
      <c r="F600" s="271">
        <v>0.04</v>
      </c>
      <c r="G600" s="272">
        <v>0.54</v>
      </c>
      <c r="H600" s="273">
        <v>0</v>
      </c>
      <c r="I600" s="271">
        <v>0</v>
      </c>
      <c r="J600" s="272">
        <v>0.74</v>
      </c>
      <c r="K600" s="62">
        <f t="shared" si="53"/>
        <v>37.037037037037024</v>
      </c>
      <c r="L600" s="275"/>
      <c r="M600" s="266"/>
    </row>
    <row r="601" spans="1:13" s="267" customFormat="1" ht="15" customHeight="1">
      <c r="A601" s="50" t="s">
        <v>1186</v>
      </c>
      <c r="B601" s="268" t="s">
        <v>1185</v>
      </c>
      <c r="C601" s="56" t="s">
        <v>60</v>
      </c>
      <c r="D601" s="302" t="s">
        <v>1173</v>
      </c>
      <c r="E601" s="276">
        <v>0</v>
      </c>
      <c r="F601" s="271">
        <v>0</v>
      </c>
      <c r="G601" s="272">
        <v>0.1</v>
      </c>
      <c r="H601" s="273">
        <v>0</v>
      </c>
      <c r="I601" s="271">
        <v>0.17</v>
      </c>
      <c r="J601" s="272">
        <v>0.36</v>
      </c>
      <c r="K601" s="62">
        <f t="shared" si="53"/>
        <v>259.99999999999994</v>
      </c>
      <c r="L601" s="275"/>
      <c r="M601" s="266"/>
    </row>
    <row r="602" spans="1:13" s="267" customFormat="1" ht="15" customHeight="1">
      <c r="A602" s="50" t="s">
        <v>96</v>
      </c>
      <c r="B602" s="268" t="s">
        <v>1184</v>
      </c>
      <c r="C602" s="56" t="s">
        <v>60</v>
      </c>
      <c r="D602" s="302" t="s">
        <v>1173</v>
      </c>
      <c r="E602" s="276">
        <v>0</v>
      </c>
      <c r="F602" s="271">
        <v>0</v>
      </c>
      <c r="G602" s="272">
        <v>0.1</v>
      </c>
      <c r="H602" s="273">
        <v>0</v>
      </c>
      <c r="I602" s="271">
        <v>0</v>
      </c>
      <c r="J602" s="272">
        <v>0.18</v>
      </c>
      <c r="K602" s="62">
        <f t="shared" si="53"/>
        <v>79.999999999999986</v>
      </c>
      <c r="L602" s="275"/>
      <c r="M602" s="266"/>
    </row>
    <row r="603" spans="1:13" s="267" customFormat="1" ht="15" customHeight="1">
      <c r="A603" s="50" t="s">
        <v>103</v>
      </c>
      <c r="B603" s="268" t="s">
        <v>1183</v>
      </c>
      <c r="C603" s="56" t="s">
        <v>60</v>
      </c>
      <c r="D603" s="302" t="s">
        <v>1173</v>
      </c>
      <c r="E603" s="276">
        <v>0</v>
      </c>
      <c r="F603" s="271">
        <v>0</v>
      </c>
      <c r="G603" s="272">
        <v>2.5499999999999998</v>
      </c>
      <c r="H603" s="273">
        <v>0</v>
      </c>
      <c r="I603" s="271">
        <v>0</v>
      </c>
      <c r="J603" s="272">
        <v>1.5</v>
      </c>
      <c r="K603" s="62">
        <f t="shared" si="53"/>
        <v>-41.17647058823529</v>
      </c>
      <c r="L603" s="275"/>
      <c r="M603" s="266"/>
    </row>
    <row r="604" spans="1:13" s="267" customFormat="1" ht="15" customHeight="1">
      <c r="A604" s="50" t="s">
        <v>1182</v>
      </c>
      <c r="B604" s="268" t="s">
        <v>1181</v>
      </c>
      <c r="C604" s="56" t="s">
        <v>60</v>
      </c>
      <c r="D604" s="302" t="s">
        <v>1173</v>
      </c>
      <c r="E604" s="276">
        <v>0</v>
      </c>
      <c r="F604" s="271">
        <v>0</v>
      </c>
      <c r="G604" s="272">
        <v>3.07</v>
      </c>
      <c r="H604" s="273">
        <v>0</v>
      </c>
      <c r="I604" s="271">
        <v>0.32</v>
      </c>
      <c r="J604" s="272">
        <v>3.04</v>
      </c>
      <c r="K604" s="62">
        <f t="shared" si="53"/>
        <v>-0.97719869706839324</v>
      </c>
      <c r="L604" s="275"/>
      <c r="M604" s="266"/>
    </row>
    <row r="605" spans="1:13" s="267" customFormat="1" ht="15" customHeight="1">
      <c r="A605" s="50" t="s">
        <v>266</v>
      </c>
      <c r="B605" s="268" t="s">
        <v>1180</v>
      </c>
      <c r="C605" s="56" t="s">
        <v>60</v>
      </c>
      <c r="D605" s="302" t="s">
        <v>1173</v>
      </c>
      <c r="E605" s="276">
        <v>0</v>
      </c>
      <c r="F605" s="271">
        <v>0</v>
      </c>
      <c r="G605" s="272">
        <v>7.73</v>
      </c>
      <c r="H605" s="273">
        <v>0</v>
      </c>
      <c r="I605" s="271">
        <v>0.24</v>
      </c>
      <c r="J605" s="272">
        <v>6.49</v>
      </c>
      <c r="K605" s="62">
        <f t="shared" si="53"/>
        <v>-16.04139715394567</v>
      </c>
      <c r="L605" s="275"/>
      <c r="M605" s="266"/>
    </row>
    <row r="606" spans="1:13" s="267" customFormat="1" ht="15" customHeight="1">
      <c r="A606" s="50" t="s">
        <v>151</v>
      </c>
      <c r="B606" s="268" t="s">
        <v>1179</v>
      </c>
      <c r="C606" s="56" t="s">
        <v>60</v>
      </c>
      <c r="D606" s="302" t="s">
        <v>1173</v>
      </c>
      <c r="E606" s="276">
        <v>0</v>
      </c>
      <c r="F606" s="271">
        <v>0</v>
      </c>
      <c r="G606" s="272">
        <v>1.26</v>
      </c>
      <c r="H606" s="273">
        <v>0</v>
      </c>
      <c r="I606" s="271">
        <v>0</v>
      </c>
      <c r="J606" s="272">
        <v>0.19</v>
      </c>
      <c r="K606" s="62">
        <f t="shared" si="53"/>
        <v>-84.920634920634924</v>
      </c>
      <c r="L606" s="275"/>
      <c r="M606" s="266"/>
    </row>
    <row r="607" spans="1:13" s="267" customFormat="1" ht="15" customHeight="1">
      <c r="A607" s="50" t="s">
        <v>43</v>
      </c>
      <c r="B607" s="268" t="s">
        <v>1178</v>
      </c>
      <c r="C607" s="56" t="s">
        <v>60</v>
      </c>
      <c r="D607" s="302" t="s">
        <v>1173</v>
      </c>
      <c r="E607" s="276">
        <v>0</v>
      </c>
      <c r="F607" s="271">
        <v>0</v>
      </c>
      <c r="G607" s="272">
        <v>0.4</v>
      </c>
      <c r="H607" s="273">
        <v>0</v>
      </c>
      <c r="I607" s="271">
        <v>0</v>
      </c>
      <c r="J607" s="272">
        <v>0.18</v>
      </c>
      <c r="K607" s="62">
        <f t="shared" si="53"/>
        <v>-55.000000000000007</v>
      </c>
      <c r="L607" s="275"/>
      <c r="M607" s="266"/>
    </row>
    <row r="608" spans="1:13" s="267" customFormat="1" ht="15" customHeight="1">
      <c r="A608" s="50" t="s">
        <v>49</v>
      </c>
      <c r="B608" s="268" t="s">
        <v>1177</v>
      </c>
      <c r="C608" s="56" t="s">
        <v>60</v>
      </c>
      <c r="D608" s="302" t="s">
        <v>1173</v>
      </c>
      <c r="E608" s="276">
        <v>0</v>
      </c>
      <c r="F608" s="271">
        <v>0</v>
      </c>
      <c r="G608" s="272">
        <v>0.65</v>
      </c>
      <c r="H608" s="273">
        <v>0</v>
      </c>
      <c r="I608" s="271">
        <v>0</v>
      </c>
      <c r="J608" s="272">
        <v>0.77</v>
      </c>
      <c r="K608" s="62">
        <f t="shared" si="53"/>
        <v>18.461538461538463</v>
      </c>
      <c r="L608" s="275"/>
      <c r="M608" s="266"/>
    </row>
    <row r="609" spans="1:13" s="267" customFormat="1" ht="15" customHeight="1">
      <c r="A609" s="50" t="s">
        <v>217</v>
      </c>
      <c r="B609" s="268" t="s">
        <v>1176</v>
      </c>
      <c r="C609" s="56" t="s">
        <v>60</v>
      </c>
      <c r="D609" s="302" t="s">
        <v>1173</v>
      </c>
      <c r="E609" s="276">
        <v>0</v>
      </c>
      <c r="F609" s="271">
        <v>0</v>
      </c>
      <c r="G609" s="272">
        <v>0.61</v>
      </c>
      <c r="H609" s="273">
        <v>0</v>
      </c>
      <c r="I609" s="271">
        <v>0</v>
      </c>
      <c r="J609" s="272">
        <v>0.63</v>
      </c>
      <c r="K609" s="62">
        <f t="shared" si="53"/>
        <v>3.2786885245901676</v>
      </c>
      <c r="L609" s="275"/>
      <c r="M609" s="266"/>
    </row>
    <row r="610" spans="1:13" s="267" customFormat="1" ht="15" customHeight="1">
      <c r="A610" s="50" t="s">
        <v>223</v>
      </c>
      <c r="B610" s="268" t="s">
        <v>1175</v>
      </c>
      <c r="C610" s="56" t="s">
        <v>60</v>
      </c>
      <c r="D610" s="302" t="s">
        <v>1173</v>
      </c>
      <c r="E610" s="276">
        <v>0</v>
      </c>
      <c r="F610" s="271">
        <v>0</v>
      </c>
      <c r="G610" s="272">
        <v>0.06</v>
      </c>
      <c r="H610" s="273">
        <v>0</v>
      </c>
      <c r="I610" s="271">
        <v>0</v>
      </c>
      <c r="J610" s="272">
        <v>0.01</v>
      </c>
      <c r="K610" s="62">
        <f t="shared" si="53"/>
        <v>-83.333333333333329</v>
      </c>
      <c r="L610" s="275"/>
      <c r="M610" s="266"/>
    </row>
    <row r="611" spans="1:13" s="267" customFormat="1" ht="15" customHeight="1">
      <c r="A611" s="50" t="s">
        <v>330</v>
      </c>
      <c r="B611" s="268" t="s">
        <v>1174</v>
      </c>
      <c r="C611" s="56" t="s">
        <v>60</v>
      </c>
      <c r="D611" s="302" t="s">
        <v>1173</v>
      </c>
      <c r="E611" s="276">
        <v>0</v>
      </c>
      <c r="F611" s="271">
        <v>0</v>
      </c>
      <c r="G611" s="272">
        <v>0.08</v>
      </c>
      <c r="H611" s="273">
        <v>0</v>
      </c>
      <c r="I611" s="271">
        <v>0</v>
      </c>
      <c r="J611" s="272">
        <v>0.09</v>
      </c>
      <c r="K611" s="62">
        <f t="shared" si="53"/>
        <v>12.5</v>
      </c>
      <c r="L611" s="275"/>
      <c r="M611" s="266"/>
    </row>
    <row r="612" spans="1:13" s="29" customFormat="1" ht="15" customHeight="1">
      <c r="A612" s="52"/>
      <c r="B612" s="34"/>
      <c r="C612" s="57"/>
      <c r="D612" s="306"/>
      <c r="E612" s="48"/>
      <c r="F612" s="45"/>
      <c r="G612" s="117"/>
      <c r="H612" s="59"/>
      <c r="I612" s="45"/>
      <c r="J612" s="117"/>
      <c r="K612" s="381"/>
    </row>
    <row r="613" spans="1:13" s="11" customFormat="1" ht="15" customHeight="1">
      <c r="A613" s="463" t="s">
        <v>414</v>
      </c>
      <c r="B613" s="464"/>
      <c r="C613" s="55"/>
      <c r="D613" s="301"/>
      <c r="E613" s="81">
        <f t="shared" ref="E613:J613" si="54">SUM(E597:E612)</f>
        <v>0</v>
      </c>
      <c r="F613" s="83">
        <f t="shared" si="54"/>
        <v>0.04</v>
      </c>
      <c r="G613" s="82">
        <f t="shared" si="54"/>
        <v>19.759999999999998</v>
      </c>
      <c r="H613" s="348">
        <f t="shared" si="54"/>
        <v>0</v>
      </c>
      <c r="I613" s="83">
        <f t="shared" si="54"/>
        <v>0.73</v>
      </c>
      <c r="J613" s="82">
        <f t="shared" si="54"/>
        <v>15.389999999999999</v>
      </c>
      <c r="K613" s="381">
        <f t="shared" ref="K613" si="55">((J613/G613)-1)*100</f>
        <v>-22.115384615384613</v>
      </c>
    </row>
    <row r="614" spans="1:13" s="29" customFormat="1" ht="15" customHeight="1">
      <c r="A614" s="383"/>
      <c r="B614" s="362"/>
      <c r="C614" s="359"/>
      <c r="D614" s="360"/>
      <c r="E614" s="128"/>
      <c r="F614" s="291"/>
      <c r="G614" s="300"/>
      <c r="H614" s="290"/>
      <c r="I614" s="291"/>
      <c r="J614" s="300"/>
      <c r="K614" s="382"/>
    </row>
    <row r="615" spans="1:13" s="29" customFormat="1" ht="15" customHeight="1">
      <c r="A615" s="383"/>
      <c r="B615" s="362"/>
      <c r="C615" s="359"/>
      <c r="D615" s="360"/>
      <c r="E615" s="309"/>
      <c r="F615" s="291"/>
      <c r="G615" s="300"/>
      <c r="H615" s="290"/>
      <c r="I615" s="291"/>
      <c r="J615" s="300"/>
      <c r="K615" s="382"/>
    </row>
    <row r="616" spans="1:13" s="29" customFormat="1" ht="15" customHeight="1">
      <c r="A616" s="355" t="s">
        <v>1419</v>
      </c>
      <c r="B616" s="363"/>
      <c r="C616" s="359"/>
      <c r="D616" s="360"/>
      <c r="E616" s="309"/>
      <c r="F616" s="291"/>
      <c r="G616" s="300"/>
      <c r="H616" s="290"/>
      <c r="I616" s="291"/>
      <c r="J616" s="300"/>
      <c r="K616" s="382"/>
    </row>
    <row r="617" spans="1:13" s="267" customFormat="1" ht="15" customHeight="1">
      <c r="A617" s="50" t="s">
        <v>1193</v>
      </c>
      <c r="B617" s="277" t="s">
        <v>1192</v>
      </c>
      <c r="C617" s="56" t="s">
        <v>60</v>
      </c>
      <c r="D617" s="379"/>
      <c r="E617" s="276">
        <v>0.01</v>
      </c>
      <c r="F617" s="271">
        <v>0</v>
      </c>
      <c r="G617" s="272">
        <v>0</v>
      </c>
      <c r="H617" s="273">
        <v>0</v>
      </c>
      <c r="I617" s="271">
        <v>0</v>
      </c>
      <c r="J617" s="272">
        <v>7.0000000000000007E-2</v>
      </c>
      <c r="K617" s="381" t="e">
        <f t="shared" ref="K617:K618" si="56">((J617/G617)-1)*100</f>
        <v>#DIV/0!</v>
      </c>
      <c r="L617" s="275"/>
      <c r="M617" s="266"/>
    </row>
    <row r="618" spans="1:13" s="267" customFormat="1" ht="15" customHeight="1">
      <c r="A618" s="50" t="s">
        <v>1191</v>
      </c>
      <c r="B618" s="277" t="s">
        <v>1190</v>
      </c>
      <c r="C618" s="56" t="s">
        <v>60</v>
      </c>
      <c r="D618" s="379"/>
      <c r="E618" s="276">
        <v>0</v>
      </c>
      <c r="F618" s="271">
        <v>0</v>
      </c>
      <c r="G618" s="272">
        <v>0.02</v>
      </c>
      <c r="H618" s="273">
        <v>0</v>
      </c>
      <c r="I618" s="271">
        <v>0</v>
      </c>
      <c r="J618" s="272">
        <v>0.12</v>
      </c>
      <c r="K618" s="381">
        <f t="shared" si="56"/>
        <v>500</v>
      </c>
      <c r="L618" s="275"/>
      <c r="M618" s="266"/>
    </row>
    <row r="619" spans="1:13" s="29" customFormat="1" ht="15" customHeight="1">
      <c r="A619" s="383"/>
      <c r="B619" s="362"/>
      <c r="C619" s="359"/>
      <c r="D619" s="102"/>
      <c r="E619" s="290"/>
      <c r="F619" s="291"/>
      <c r="G619" s="300"/>
      <c r="H619" s="339"/>
      <c r="I619" s="340"/>
      <c r="J619" s="346"/>
      <c r="K619" s="382"/>
    </row>
    <row r="620" spans="1:13" s="29" customFormat="1" ht="15" customHeight="1">
      <c r="A620" s="355" t="s">
        <v>1420</v>
      </c>
      <c r="B620" s="363"/>
      <c r="C620" s="57"/>
      <c r="D620" s="361"/>
      <c r="E620" s="81">
        <f t="shared" ref="E620:J620" si="57">SUM(E617:E619)</f>
        <v>0.01</v>
      </c>
      <c r="F620" s="83">
        <f t="shared" si="57"/>
        <v>0</v>
      </c>
      <c r="G620" s="82">
        <f t="shared" si="57"/>
        <v>0.02</v>
      </c>
      <c r="H620" s="348">
        <f t="shared" si="57"/>
        <v>0</v>
      </c>
      <c r="I620" s="83">
        <f t="shared" si="57"/>
        <v>0</v>
      </c>
      <c r="J620" s="82">
        <f t="shared" si="57"/>
        <v>0.19</v>
      </c>
      <c r="K620" s="381">
        <f t="shared" ref="K620" si="58">((J620/G620)-1)*100</f>
        <v>850</v>
      </c>
    </row>
    <row r="621" spans="1:13" s="66" customFormat="1" ht="15" customHeight="1">
      <c r="A621" s="26"/>
      <c r="B621" s="377"/>
      <c r="C621" s="39"/>
      <c r="D621" s="68"/>
      <c r="E621" s="378"/>
      <c r="F621" s="378"/>
      <c r="G621" s="378"/>
      <c r="H621" s="378"/>
      <c r="I621" s="378"/>
      <c r="J621" s="378"/>
      <c r="K621" s="75"/>
    </row>
    <row r="622" spans="1:13" s="66" customFormat="1" ht="15" customHeight="1">
      <c r="A622" s="67"/>
      <c r="B622" s="39"/>
      <c r="C622" s="39"/>
      <c r="D622" s="68"/>
      <c r="E622" s="74"/>
      <c r="F622" s="74"/>
      <c r="G622" s="74"/>
      <c r="H622" s="74"/>
      <c r="I622" s="74"/>
      <c r="J622" s="74"/>
      <c r="K622" s="75"/>
    </row>
    <row r="623" spans="1:13" s="28" customFormat="1" ht="15" customHeight="1">
      <c r="A623" s="456" t="s">
        <v>282</v>
      </c>
      <c r="B623" s="448" t="s">
        <v>250</v>
      </c>
      <c r="C623" s="450" t="s">
        <v>283</v>
      </c>
      <c r="D623" s="452" t="s">
        <v>284</v>
      </c>
      <c r="E623" s="460" t="s">
        <v>510</v>
      </c>
      <c r="F623" s="461"/>
      <c r="G623" s="462"/>
      <c r="H623" s="460" t="s">
        <v>1410</v>
      </c>
      <c r="I623" s="461"/>
      <c r="J623" s="462"/>
      <c r="K623" s="121" t="s">
        <v>249</v>
      </c>
    </row>
    <row r="624" spans="1:13" s="28" customFormat="1">
      <c r="A624" s="457"/>
      <c r="B624" s="449"/>
      <c r="C624" s="451"/>
      <c r="D624" s="453"/>
      <c r="E624" s="111" t="s">
        <v>251</v>
      </c>
      <c r="F624" s="112" t="s">
        <v>252</v>
      </c>
      <c r="G624" s="115" t="s">
        <v>253</v>
      </c>
      <c r="H624" s="114" t="s">
        <v>251</v>
      </c>
      <c r="I624" s="113" t="s">
        <v>252</v>
      </c>
      <c r="J624" s="293" t="s">
        <v>253</v>
      </c>
      <c r="K624" s="122" t="s">
        <v>254</v>
      </c>
    </row>
    <row r="625" spans="1:13" s="11" customFormat="1" ht="20.100000000000001" customHeight="1">
      <c r="A625" s="454" t="s">
        <v>399</v>
      </c>
      <c r="B625" s="455"/>
      <c r="C625" s="357"/>
      <c r="D625" s="53"/>
      <c r="E625" s="100">
        <f t="shared" ref="E625:J625" si="59">SUM(E365:E622)/2</f>
        <v>0.79000000000000015</v>
      </c>
      <c r="F625" s="99">
        <f t="shared" si="59"/>
        <v>106.69000000000001</v>
      </c>
      <c r="G625" s="98">
        <f t="shared" si="59"/>
        <v>1481.7000000000007</v>
      </c>
      <c r="H625" s="349">
        <f t="shared" si="59"/>
        <v>1.0300000000000002</v>
      </c>
      <c r="I625" s="99">
        <f t="shared" si="59"/>
        <v>111.58</v>
      </c>
      <c r="J625" s="98">
        <f t="shared" si="59"/>
        <v>1403.7100000000005</v>
      </c>
      <c r="K625" s="62">
        <f t="shared" ref="K625:K626" si="60">((J625/G625)-1)*100</f>
        <v>-5.263548626577597</v>
      </c>
    </row>
    <row r="626" spans="1:13" s="11" customFormat="1" ht="20.100000000000001" customHeight="1">
      <c r="A626" s="454" t="s">
        <v>400</v>
      </c>
      <c r="B626" s="455"/>
      <c r="C626" s="357"/>
      <c r="D626" s="53"/>
      <c r="E626" s="100">
        <v>1.1499999999999999</v>
      </c>
      <c r="F626" s="99">
        <v>120.91</v>
      </c>
      <c r="G626" s="98">
        <v>1631.18</v>
      </c>
      <c r="H626" s="349">
        <v>1.46</v>
      </c>
      <c r="I626" s="99">
        <v>124.96</v>
      </c>
      <c r="J626" s="98">
        <v>1547.1</v>
      </c>
      <c r="K626" s="62">
        <f t="shared" si="60"/>
        <v>-5.1545506933630918</v>
      </c>
    </row>
    <row r="627" spans="1:13" s="29" customFormat="1" ht="15" customHeight="1">
      <c r="A627" s="69"/>
      <c r="B627" s="70"/>
      <c r="C627" s="70"/>
      <c r="D627" s="71"/>
      <c r="E627" s="72"/>
      <c r="F627" s="72"/>
      <c r="G627" s="72"/>
      <c r="H627" s="72"/>
      <c r="I627" s="72"/>
      <c r="J627" s="72"/>
      <c r="K627" s="73"/>
    </row>
    <row r="628" spans="1:13" s="29" customFormat="1" ht="15" customHeight="1">
      <c r="A628" s="67"/>
      <c r="B628" s="39"/>
      <c r="C628" s="39"/>
      <c r="D628" s="68"/>
      <c r="E628" s="74"/>
      <c r="F628" s="74"/>
      <c r="G628" s="74"/>
      <c r="H628" s="74"/>
      <c r="I628" s="74"/>
      <c r="J628" s="74"/>
      <c r="K628" s="75"/>
    </row>
    <row r="629" spans="1:13" s="29" customFormat="1" ht="15" customHeight="1">
      <c r="A629" s="67"/>
      <c r="B629" s="39"/>
      <c r="C629" s="39"/>
      <c r="D629" s="68"/>
      <c r="E629" s="74"/>
      <c r="F629" s="74"/>
      <c r="G629" s="74"/>
      <c r="H629" s="74"/>
      <c r="I629" s="74"/>
      <c r="J629" s="74"/>
      <c r="K629" s="75"/>
    </row>
    <row r="630" spans="1:13" s="29" customFormat="1" ht="15" customHeight="1">
      <c r="A630" s="67"/>
      <c r="B630" s="39"/>
      <c r="C630" s="39"/>
      <c r="D630" s="68"/>
      <c r="E630" s="74"/>
      <c r="F630" s="74"/>
      <c r="G630" s="74"/>
      <c r="H630" s="74"/>
      <c r="I630" s="74"/>
      <c r="J630" s="74"/>
      <c r="K630" s="75"/>
    </row>
    <row r="631" spans="1:13" s="11" customFormat="1" ht="20.100000000000001" customHeight="1">
      <c r="A631" s="7" t="s">
        <v>416</v>
      </c>
      <c r="B631" s="24" t="s">
        <v>417</v>
      </c>
      <c r="C631" s="8"/>
      <c r="D631" s="61"/>
      <c r="E631" s="9"/>
      <c r="F631" s="9"/>
      <c r="G631" s="9"/>
      <c r="H631" s="9"/>
      <c r="I631" s="9"/>
      <c r="J631" s="9"/>
      <c r="K631" s="10"/>
    </row>
    <row r="632" spans="1:13" s="66" customFormat="1" ht="15" customHeight="1">
      <c r="A632" s="76"/>
      <c r="B632" s="76"/>
      <c r="C632" s="76"/>
      <c r="D632" s="78"/>
      <c r="E632" s="76"/>
      <c r="F632" s="76"/>
      <c r="G632" s="76"/>
      <c r="H632" s="76"/>
      <c r="I632" s="76"/>
      <c r="J632" s="76"/>
      <c r="K632" s="77"/>
      <c r="L632" s="39"/>
    </row>
    <row r="633" spans="1:13" s="28" customFormat="1" ht="15" customHeight="1">
      <c r="A633" s="456" t="s">
        <v>282</v>
      </c>
      <c r="B633" s="448" t="s">
        <v>250</v>
      </c>
      <c r="C633" s="450" t="s">
        <v>283</v>
      </c>
      <c r="D633" s="452" t="s">
        <v>284</v>
      </c>
      <c r="E633" s="460" t="s">
        <v>510</v>
      </c>
      <c r="F633" s="461"/>
      <c r="G633" s="462"/>
      <c r="H633" s="460" t="s">
        <v>1410</v>
      </c>
      <c r="I633" s="461"/>
      <c r="J633" s="462"/>
      <c r="K633" s="121" t="s">
        <v>249</v>
      </c>
    </row>
    <row r="634" spans="1:13" s="28" customFormat="1">
      <c r="A634" s="457"/>
      <c r="B634" s="449"/>
      <c r="C634" s="451"/>
      <c r="D634" s="453"/>
      <c r="E634" s="111" t="s">
        <v>251</v>
      </c>
      <c r="F634" s="112" t="s">
        <v>252</v>
      </c>
      <c r="G634" s="115" t="s">
        <v>253</v>
      </c>
      <c r="H634" s="114" t="s">
        <v>251</v>
      </c>
      <c r="I634" s="113" t="s">
        <v>252</v>
      </c>
      <c r="J634" s="293" t="s">
        <v>253</v>
      </c>
      <c r="K634" s="122" t="s">
        <v>254</v>
      </c>
    </row>
    <row r="635" spans="1:13" s="28" customFormat="1" ht="15" customHeight="1">
      <c r="A635" s="49" t="s">
        <v>255</v>
      </c>
      <c r="B635" s="18"/>
      <c r="C635" s="55" t="s">
        <v>255</v>
      </c>
      <c r="D635" s="53"/>
      <c r="E635" s="40" t="s">
        <v>255</v>
      </c>
      <c r="F635" s="12"/>
      <c r="G635" s="116" t="s">
        <v>255</v>
      </c>
      <c r="H635" s="40" t="s">
        <v>255</v>
      </c>
      <c r="I635" s="42" t="s">
        <v>255</v>
      </c>
      <c r="J635" s="289" t="s">
        <v>255</v>
      </c>
      <c r="K635" s="123"/>
    </row>
    <row r="636" spans="1:13" s="28" customFormat="1" ht="15" customHeight="1">
      <c r="A636" s="25" t="s">
        <v>418</v>
      </c>
      <c r="B636" s="80" t="s">
        <v>419</v>
      </c>
      <c r="C636" s="55" t="s">
        <v>255</v>
      </c>
      <c r="D636" s="53"/>
      <c r="E636" s="40" t="s">
        <v>255</v>
      </c>
      <c r="F636" s="116"/>
      <c r="G636" s="289" t="s">
        <v>255</v>
      </c>
      <c r="H636" s="338" t="s">
        <v>255</v>
      </c>
      <c r="I636" s="116" t="s">
        <v>255</v>
      </c>
      <c r="J636" s="43" t="s">
        <v>255</v>
      </c>
      <c r="K636" s="123"/>
    </row>
    <row r="637" spans="1:13" s="267" customFormat="1" ht="15" customHeight="1">
      <c r="A637" s="50" t="s">
        <v>1239</v>
      </c>
      <c r="B637" s="389" t="s">
        <v>1441</v>
      </c>
      <c r="C637" s="56" t="s">
        <v>67</v>
      </c>
      <c r="D637" s="390" t="s">
        <v>514</v>
      </c>
      <c r="E637" s="399">
        <v>0</v>
      </c>
      <c r="F637" s="271">
        <v>0.34</v>
      </c>
      <c r="G637" s="272">
        <v>1.1100000000000001</v>
      </c>
      <c r="H637" s="273">
        <v>0</v>
      </c>
      <c r="I637" s="271">
        <v>0</v>
      </c>
      <c r="J637" s="272">
        <v>1.38</v>
      </c>
      <c r="K637" s="62">
        <f>((J637/G637)-1)*100</f>
        <v>24.324324324324298</v>
      </c>
      <c r="L637" s="275"/>
      <c r="M637" s="266"/>
    </row>
    <row r="638" spans="1:13" s="267" customFormat="1" ht="15" customHeight="1">
      <c r="A638" s="50" t="s">
        <v>1216</v>
      </c>
      <c r="B638" s="389" t="s">
        <v>1215</v>
      </c>
      <c r="C638" s="56" t="s">
        <v>67</v>
      </c>
      <c r="D638" s="390" t="s">
        <v>514</v>
      </c>
      <c r="E638" s="399">
        <v>0</v>
      </c>
      <c r="F638" s="271">
        <v>0</v>
      </c>
      <c r="G638" s="272">
        <v>1.36</v>
      </c>
      <c r="H638" s="273">
        <v>0</v>
      </c>
      <c r="I638" s="271">
        <v>0</v>
      </c>
      <c r="J638" s="272">
        <v>0.88</v>
      </c>
      <c r="K638" s="62">
        <f t="shared" ref="K638:K656" si="61">((J638/G638)-1)*100</f>
        <v>-35.294117647058833</v>
      </c>
      <c r="L638" s="275"/>
      <c r="M638" s="266"/>
    </row>
    <row r="639" spans="1:13" s="267" customFormat="1" ht="15" customHeight="1">
      <c r="A639" s="50" t="s">
        <v>75</v>
      </c>
      <c r="B639" s="389" t="s">
        <v>1214</v>
      </c>
      <c r="C639" s="56" t="s">
        <v>67</v>
      </c>
      <c r="D639" s="390" t="s">
        <v>514</v>
      </c>
      <c r="E639" s="399">
        <v>0</v>
      </c>
      <c r="F639" s="271">
        <v>0</v>
      </c>
      <c r="G639" s="272">
        <v>4.3499999999999996</v>
      </c>
      <c r="H639" s="273">
        <v>0</v>
      </c>
      <c r="I639" s="271">
        <v>0</v>
      </c>
      <c r="J639" s="272">
        <v>0.85</v>
      </c>
      <c r="K639" s="62">
        <f t="shared" si="61"/>
        <v>-80.459770114942529</v>
      </c>
      <c r="L639" s="275"/>
      <c r="M639" s="266"/>
    </row>
    <row r="640" spans="1:13" s="267" customFormat="1" ht="15" customHeight="1">
      <c r="A640" s="50" t="s">
        <v>337</v>
      </c>
      <c r="B640" s="389" t="s">
        <v>1213</v>
      </c>
      <c r="C640" s="56" t="s">
        <v>67</v>
      </c>
      <c r="D640" s="390" t="s">
        <v>514</v>
      </c>
      <c r="E640" s="399">
        <v>0</v>
      </c>
      <c r="F640" s="271">
        <v>0.12</v>
      </c>
      <c r="G640" s="272">
        <v>0.34</v>
      </c>
      <c r="H640" s="273">
        <v>0</v>
      </c>
      <c r="I640" s="271">
        <v>0</v>
      </c>
      <c r="J640" s="272">
        <v>0.53</v>
      </c>
      <c r="K640" s="62">
        <f t="shared" si="61"/>
        <v>55.882352941176471</v>
      </c>
      <c r="L640" s="275"/>
      <c r="M640" s="266"/>
    </row>
    <row r="641" spans="1:13" s="267" customFormat="1" ht="15" customHeight="1">
      <c r="A641" s="50" t="s">
        <v>262</v>
      </c>
      <c r="B641" s="389" t="s">
        <v>1212</v>
      </c>
      <c r="C641" s="56" t="s">
        <v>67</v>
      </c>
      <c r="D641" s="390" t="s">
        <v>514</v>
      </c>
      <c r="E641" s="399">
        <v>0</v>
      </c>
      <c r="F641" s="271">
        <v>0</v>
      </c>
      <c r="G641" s="272">
        <v>0.48</v>
      </c>
      <c r="H641" s="273">
        <v>0</v>
      </c>
      <c r="I641" s="271">
        <v>0</v>
      </c>
      <c r="J641" s="272">
        <v>1.27</v>
      </c>
      <c r="K641" s="62">
        <f t="shared" si="61"/>
        <v>164.58333333333334</v>
      </c>
      <c r="L641" s="275"/>
      <c r="M641" s="266"/>
    </row>
    <row r="642" spans="1:13" s="267" customFormat="1" ht="15" customHeight="1">
      <c r="A642" s="50" t="s">
        <v>53</v>
      </c>
      <c r="B642" s="389" t="s">
        <v>1211</v>
      </c>
      <c r="C642" s="56" t="s">
        <v>67</v>
      </c>
      <c r="D642" s="390" t="s">
        <v>514</v>
      </c>
      <c r="E642" s="399">
        <v>0</v>
      </c>
      <c r="F642" s="271">
        <v>0.59</v>
      </c>
      <c r="G642" s="272">
        <v>3.79</v>
      </c>
      <c r="H642" s="273">
        <v>0</v>
      </c>
      <c r="I642" s="271">
        <v>0.51</v>
      </c>
      <c r="J642" s="272">
        <v>5.92</v>
      </c>
      <c r="K642" s="62">
        <f t="shared" si="61"/>
        <v>56.200527704485495</v>
      </c>
      <c r="L642" s="275"/>
      <c r="M642" s="266"/>
    </row>
    <row r="643" spans="1:13" s="267" customFormat="1" ht="15" customHeight="1">
      <c r="A643" s="50" t="s">
        <v>108</v>
      </c>
      <c r="B643" s="389" t="s">
        <v>1210</v>
      </c>
      <c r="C643" s="56" t="s">
        <v>67</v>
      </c>
      <c r="D643" s="390" t="s">
        <v>514</v>
      </c>
      <c r="E643" s="399">
        <v>0.02</v>
      </c>
      <c r="F643" s="271">
        <v>2.5299999999999998</v>
      </c>
      <c r="G643" s="272">
        <v>85.08</v>
      </c>
      <c r="H643" s="273">
        <v>0.08</v>
      </c>
      <c r="I643" s="271">
        <v>1.48</v>
      </c>
      <c r="J643" s="272">
        <v>82.65</v>
      </c>
      <c r="K643" s="62">
        <f t="shared" si="61"/>
        <v>-2.8561354019746021</v>
      </c>
      <c r="L643" s="275"/>
      <c r="M643" s="266"/>
    </row>
    <row r="644" spans="1:13" s="267" customFormat="1" ht="15" customHeight="1">
      <c r="A644" s="50" t="s">
        <v>1209</v>
      </c>
      <c r="B644" s="389" t="s">
        <v>1208</v>
      </c>
      <c r="C644" s="56" t="s">
        <v>67</v>
      </c>
      <c r="D644" s="390" t="s">
        <v>514</v>
      </c>
      <c r="E644" s="399">
        <v>0</v>
      </c>
      <c r="F644" s="271">
        <v>0.09</v>
      </c>
      <c r="G644" s="272">
        <v>0.27</v>
      </c>
      <c r="H644" s="273">
        <v>0</v>
      </c>
      <c r="I644" s="271">
        <v>7.0000000000000007E-2</v>
      </c>
      <c r="J644" s="272">
        <v>0.41</v>
      </c>
      <c r="K644" s="62">
        <f t="shared" si="61"/>
        <v>51.851851851851841</v>
      </c>
      <c r="L644" s="275"/>
      <c r="M644" s="266"/>
    </row>
    <row r="645" spans="1:13" s="267" customFormat="1" ht="15" customHeight="1">
      <c r="A645" s="50" t="s">
        <v>297</v>
      </c>
      <c r="B645" s="389" t="s">
        <v>1207</v>
      </c>
      <c r="C645" s="56" t="s">
        <v>67</v>
      </c>
      <c r="D645" s="390" t="s">
        <v>514</v>
      </c>
      <c r="E645" s="399">
        <v>0</v>
      </c>
      <c r="F645" s="271">
        <v>0.16</v>
      </c>
      <c r="G645" s="272">
        <v>7.32</v>
      </c>
      <c r="H645" s="273">
        <v>0</v>
      </c>
      <c r="I645" s="271">
        <v>0.24</v>
      </c>
      <c r="J645" s="272">
        <v>4.6500000000000004</v>
      </c>
      <c r="K645" s="62">
        <f t="shared" si="61"/>
        <v>-36.475409836065573</v>
      </c>
      <c r="L645" s="275"/>
      <c r="M645" s="266"/>
    </row>
    <row r="646" spans="1:13" s="267" customFormat="1" ht="15" customHeight="1">
      <c r="A646" s="50" t="s">
        <v>1297</v>
      </c>
      <c r="B646" s="395" t="s">
        <v>1296</v>
      </c>
      <c r="C646" s="56" t="s">
        <v>67</v>
      </c>
      <c r="D646" s="390" t="s">
        <v>514</v>
      </c>
      <c r="E646" s="399">
        <v>0</v>
      </c>
      <c r="F646" s="271">
        <v>0</v>
      </c>
      <c r="G646" s="272">
        <v>0.08</v>
      </c>
      <c r="H646" s="273">
        <v>0</v>
      </c>
      <c r="I646" s="271">
        <v>0</v>
      </c>
      <c r="J646" s="272">
        <v>0.05</v>
      </c>
      <c r="K646" s="381">
        <f>((J646/G646)-1)*100</f>
        <v>-37.5</v>
      </c>
      <c r="L646" s="275"/>
      <c r="M646" s="266"/>
    </row>
    <row r="647" spans="1:13" s="267" customFormat="1" ht="15" customHeight="1">
      <c r="A647" s="50" t="s">
        <v>1295</v>
      </c>
      <c r="B647" s="395" t="s">
        <v>1294</v>
      </c>
      <c r="C647" s="56" t="s">
        <v>67</v>
      </c>
      <c r="D647" s="390" t="s">
        <v>514</v>
      </c>
      <c r="E647" s="399">
        <v>0</v>
      </c>
      <c r="F647" s="271">
        <v>0</v>
      </c>
      <c r="G647" s="272">
        <v>0.35</v>
      </c>
      <c r="H647" s="273">
        <v>0</v>
      </c>
      <c r="I647" s="271">
        <v>0</v>
      </c>
      <c r="J647" s="272">
        <v>0.41</v>
      </c>
      <c r="K647" s="381">
        <f>((J647/G647)-1)*100</f>
        <v>17.142857142857149</v>
      </c>
      <c r="L647" s="275"/>
      <c r="M647" s="266"/>
    </row>
    <row r="648" spans="1:13" s="267" customFormat="1" ht="15" customHeight="1">
      <c r="A648" s="50" t="s">
        <v>302</v>
      </c>
      <c r="B648" s="389" t="s">
        <v>1206</v>
      </c>
      <c r="C648" s="56" t="s">
        <v>67</v>
      </c>
      <c r="D648" s="390" t="s">
        <v>514</v>
      </c>
      <c r="E648" s="399">
        <v>0</v>
      </c>
      <c r="F648" s="271">
        <v>0.28000000000000003</v>
      </c>
      <c r="G648" s="272">
        <v>3.1</v>
      </c>
      <c r="H648" s="273">
        <v>0.08</v>
      </c>
      <c r="I648" s="271">
        <v>0.02</v>
      </c>
      <c r="J648" s="272">
        <v>1.56</v>
      </c>
      <c r="K648" s="62">
        <f t="shared" si="61"/>
        <v>-49.677419354838712</v>
      </c>
      <c r="L648" s="275"/>
      <c r="M648" s="266"/>
    </row>
    <row r="649" spans="1:13" s="267" customFormat="1" ht="15" customHeight="1">
      <c r="A649" s="50" t="s">
        <v>158</v>
      </c>
      <c r="B649" s="389" t="s">
        <v>1205</v>
      </c>
      <c r="C649" s="56" t="s">
        <v>67</v>
      </c>
      <c r="D649" s="390" t="s">
        <v>514</v>
      </c>
      <c r="E649" s="399">
        <v>0</v>
      </c>
      <c r="F649" s="271">
        <v>1.1100000000000001</v>
      </c>
      <c r="G649" s="272">
        <v>23.36</v>
      </c>
      <c r="H649" s="273">
        <v>0</v>
      </c>
      <c r="I649" s="271">
        <v>2.14</v>
      </c>
      <c r="J649" s="272">
        <v>23.98</v>
      </c>
      <c r="K649" s="62">
        <f t="shared" si="61"/>
        <v>2.6541095890411093</v>
      </c>
      <c r="L649" s="275"/>
      <c r="M649" s="266"/>
    </row>
    <row r="650" spans="1:13" s="267" customFormat="1" ht="15" customHeight="1">
      <c r="A650" s="50" t="s">
        <v>1290</v>
      </c>
      <c r="B650" s="395" t="s">
        <v>1289</v>
      </c>
      <c r="C650" s="56" t="s">
        <v>67</v>
      </c>
      <c r="D650" s="390" t="s">
        <v>514</v>
      </c>
      <c r="E650" s="399">
        <v>0</v>
      </c>
      <c r="F650" s="271">
        <v>0</v>
      </c>
      <c r="G650" s="272">
        <v>0.02</v>
      </c>
      <c r="H650" s="273">
        <v>0</v>
      </c>
      <c r="I650" s="271">
        <v>0</v>
      </c>
      <c r="J650" s="272">
        <v>0.02</v>
      </c>
      <c r="K650" s="381">
        <f>((J650/G650)-1)*100</f>
        <v>0</v>
      </c>
      <c r="L650" s="275"/>
      <c r="M650" s="266"/>
    </row>
    <row r="651" spans="1:13" s="267" customFormat="1" ht="15" customHeight="1">
      <c r="A651" s="50" t="s">
        <v>1204</v>
      </c>
      <c r="B651" s="389" t="s">
        <v>1203</v>
      </c>
      <c r="C651" s="56" t="s">
        <v>67</v>
      </c>
      <c r="D651" s="390" t="s">
        <v>514</v>
      </c>
      <c r="E651" s="399">
        <v>0</v>
      </c>
      <c r="F651" s="271">
        <v>0</v>
      </c>
      <c r="G651" s="272">
        <v>0.27</v>
      </c>
      <c r="H651" s="273">
        <v>0</v>
      </c>
      <c r="I651" s="271">
        <v>0</v>
      </c>
      <c r="J651" s="272">
        <v>0.59</v>
      </c>
      <c r="K651" s="62">
        <f t="shared" si="61"/>
        <v>118.5185185185185</v>
      </c>
      <c r="L651" s="275"/>
      <c r="M651" s="266"/>
    </row>
    <row r="652" spans="1:13" s="267" customFormat="1" ht="15" customHeight="1">
      <c r="A652" s="50" t="s">
        <v>22</v>
      </c>
      <c r="B652" s="389" t="s">
        <v>1202</v>
      </c>
      <c r="C652" s="56" t="s">
        <v>67</v>
      </c>
      <c r="D652" s="390" t="s">
        <v>514</v>
      </c>
      <c r="E652" s="399">
        <v>0</v>
      </c>
      <c r="F652" s="271">
        <v>0.21</v>
      </c>
      <c r="G652" s="272">
        <v>10.54</v>
      </c>
      <c r="H652" s="273">
        <v>0</v>
      </c>
      <c r="I652" s="271">
        <v>0.28999999999999998</v>
      </c>
      <c r="J652" s="272">
        <v>14.45</v>
      </c>
      <c r="K652" s="62">
        <f t="shared" si="61"/>
        <v>37.096774193548399</v>
      </c>
      <c r="L652" s="275"/>
      <c r="M652" s="266"/>
    </row>
    <row r="653" spans="1:13" s="267" customFormat="1" ht="15" customHeight="1">
      <c r="A653" s="50" t="s">
        <v>224</v>
      </c>
      <c r="B653" s="268" t="s">
        <v>1201</v>
      </c>
      <c r="C653" s="56" t="s">
        <v>67</v>
      </c>
      <c r="D653" s="269" t="s">
        <v>514</v>
      </c>
      <c r="E653" s="270">
        <v>0</v>
      </c>
      <c r="F653" s="271">
        <v>0</v>
      </c>
      <c r="G653" s="272">
        <v>1.32</v>
      </c>
      <c r="H653" s="273">
        <v>0</v>
      </c>
      <c r="I653" s="271">
        <v>0</v>
      </c>
      <c r="J653" s="272">
        <v>0.34</v>
      </c>
      <c r="K653" s="62">
        <f t="shared" si="61"/>
        <v>-74.242424242424249</v>
      </c>
      <c r="L653" s="275"/>
      <c r="M653" s="266"/>
    </row>
    <row r="654" spans="1:13" s="267" customFormat="1" ht="15" customHeight="1">
      <c r="A654" s="50" t="s">
        <v>1283</v>
      </c>
      <c r="B654" s="268" t="s">
        <v>1282</v>
      </c>
      <c r="C654" s="56" t="s">
        <v>67</v>
      </c>
      <c r="D654" s="269" t="s">
        <v>514</v>
      </c>
      <c r="E654" s="270">
        <v>0</v>
      </c>
      <c r="F654" s="271">
        <v>0</v>
      </c>
      <c r="G654" s="272">
        <v>0.05</v>
      </c>
      <c r="H654" s="273">
        <v>0</v>
      </c>
      <c r="I654" s="271">
        <v>0</v>
      </c>
      <c r="J654" s="272">
        <v>0.05</v>
      </c>
      <c r="K654" s="62">
        <f t="shared" si="61"/>
        <v>0</v>
      </c>
      <c r="L654" s="275"/>
      <c r="M654" s="266"/>
    </row>
    <row r="655" spans="1:13" s="267" customFormat="1" ht="15" customHeight="1">
      <c r="A655" s="50" t="s">
        <v>1200</v>
      </c>
      <c r="B655" s="268" t="s">
        <v>1199</v>
      </c>
      <c r="C655" s="56" t="s">
        <v>67</v>
      </c>
      <c r="D655" s="269" t="s">
        <v>514</v>
      </c>
      <c r="E655" s="270">
        <v>0</v>
      </c>
      <c r="F655" s="271">
        <v>0.15</v>
      </c>
      <c r="G655" s="272">
        <v>0.01</v>
      </c>
      <c r="H655" s="273">
        <v>0</v>
      </c>
      <c r="I655" s="271">
        <v>0.05</v>
      </c>
      <c r="J655" s="272">
        <v>0.21</v>
      </c>
      <c r="K655" s="62">
        <f t="shared" si="61"/>
        <v>2000</v>
      </c>
      <c r="L655" s="275"/>
      <c r="M655" s="266"/>
    </row>
    <row r="656" spans="1:13" s="267" customFormat="1" ht="15" customHeight="1">
      <c r="A656" s="50" t="s">
        <v>248</v>
      </c>
      <c r="B656" s="268" t="s">
        <v>1198</v>
      </c>
      <c r="C656" s="56" t="s">
        <v>67</v>
      </c>
      <c r="D656" s="269" t="s">
        <v>514</v>
      </c>
      <c r="E656" s="270">
        <v>0</v>
      </c>
      <c r="F656" s="271">
        <v>1.77</v>
      </c>
      <c r="G656" s="272">
        <v>40.92</v>
      </c>
      <c r="H656" s="273">
        <v>0</v>
      </c>
      <c r="I656" s="271">
        <v>0.86</v>
      </c>
      <c r="J656" s="272">
        <v>43.32</v>
      </c>
      <c r="K656" s="62">
        <f t="shared" si="61"/>
        <v>5.8651026392961825</v>
      </c>
      <c r="L656" s="275"/>
      <c r="M656" s="266"/>
    </row>
    <row r="657" spans="1:13" s="29" customFormat="1" ht="15" customHeight="1">
      <c r="A657" s="50"/>
      <c r="B657" s="14"/>
      <c r="C657" s="56"/>
      <c r="D657" s="54"/>
      <c r="E657" s="59"/>
      <c r="F657" s="45"/>
      <c r="G657" s="117"/>
      <c r="H657" s="59"/>
      <c r="I657" s="45"/>
      <c r="J657" s="117"/>
      <c r="K657" s="62"/>
    </row>
    <row r="658" spans="1:13" s="11" customFormat="1" ht="15" customHeight="1">
      <c r="A658" s="465" t="s">
        <v>1453</v>
      </c>
      <c r="B658" s="466"/>
      <c r="C658" s="55"/>
      <c r="D658" s="53"/>
      <c r="E658" s="81">
        <f t="shared" ref="E658:J658" si="62">SUM(E637:E657)</f>
        <v>0.02</v>
      </c>
      <c r="F658" s="83">
        <f t="shared" si="62"/>
        <v>7.3500000000000014</v>
      </c>
      <c r="G658" s="82">
        <f t="shared" si="62"/>
        <v>184.12</v>
      </c>
      <c r="H658" s="348">
        <f t="shared" si="62"/>
        <v>0.16</v>
      </c>
      <c r="I658" s="83">
        <f t="shared" si="62"/>
        <v>5.66</v>
      </c>
      <c r="J658" s="82">
        <f t="shared" si="62"/>
        <v>183.52</v>
      </c>
      <c r="K658" s="62">
        <f t="shared" ref="K658" si="63">((J658/G658)-1)*100</f>
        <v>-0.32587442971974134</v>
      </c>
    </row>
    <row r="659" spans="1:13" s="29" customFormat="1" ht="15" customHeight="1">
      <c r="A659" s="52"/>
      <c r="B659" s="34"/>
      <c r="C659" s="57"/>
      <c r="D659" s="54"/>
      <c r="E659" s="59"/>
      <c r="F659" s="45"/>
      <c r="G659" s="117"/>
      <c r="H659" s="59"/>
      <c r="I659" s="45"/>
      <c r="J659" s="117"/>
      <c r="K659" s="62"/>
      <c r="L659" s="285"/>
    </row>
    <row r="660" spans="1:13" s="29" customFormat="1" ht="15" customHeight="1">
      <c r="A660" s="52"/>
      <c r="B660" s="34"/>
      <c r="C660" s="57"/>
      <c r="D660" s="54"/>
      <c r="E660" s="59"/>
      <c r="F660" s="45"/>
      <c r="G660" s="117"/>
      <c r="H660" s="59"/>
      <c r="I660" s="45"/>
      <c r="J660" s="117"/>
      <c r="K660" s="62"/>
      <c r="L660" s="285"/>
    </row>
    <row r="661" spans="1:13" s="28" customFormat="1" ht="15" customHeight="1">
      <c r="A661" s="85" t="s">
        <v>379</v>
      </c>
      <c r="B661" s="86" t="s">
        <v>380</v>
      </c>
      <c r="C661" s="55" t="s">
        <v>255</v>
      </c>
      <c r="D661" s="301"/>
      <c r="E661" s="40" t="s">
        <v>255</v>
      </c>
      <c r="F661" s="116"/>
      <c r="G661" s="289" t="s">
        <v>255</v>
      </c>
      <c r="H661" s="338" t="s">
        <v>255</v>
      </c>
      <c r="I661" s="116" t="s">
        <v>255</v>
      </c>
      <c r="J661" s="43" t="s">
        <v>255</v>
      </c>
      <c r="K661" s="123"/>
    </row>
    <row r="662" spans="1:13" s="267" customFormat="1" ht="15" customHeight="1">
      <c r="A662" s="50" t="s">
        <v>1271</v>
      </c>
      <c r="B662" s="389" t="s">
        <v>1270</v>
      </c>
      <c r="C662" s="56" t="s">
        <v>67</v>
      </c>
      <c r="D662" s="390" t="s">
        <v>533</v>
      </c>
      <c r="E662" s="270">
        <v>0</v>
      </c>
      <c r="F662" s="271">
        <v>0.16</v>
      </c>
      <c r="G662" s="272">
        <v>0.25</v>
      </c>
      <c r="H662" s="273">
        <v>0</v>
      </c>
      <c r="I662" s="271">
        <v>0</v>
      </c>
      <c r="J662" s="272">
        <v>1.3</v>
      </c>
      <c r="K662" s="62">
        <f t="shared" ref="K662:K671" si="64">((J662/G662)-1)*100</f>
        <v>420</v>
      </c>
      <c r="L662" s="275"/>
      <c r="M662" s="266"/>
    </row>
    <row r="663" spans="1:13" s="267" customFormat="1" ht="15" customHeight="1">
      <c r="A663" s="50" t="s">
        <v>1301</v>
      </c>
      <c r="B663" s="395" t="s">
        <v>1300</v>
      </c>
      <c r="C663" s="56" t="s">
        <v>67</v>
      </c>
      <c r="D663" s="390" t="s">
        <v>533</v>
      </c>
      <c r="E663" s="270">
        <v>0</v>
      </c>
      <c r="F663" s="271">
        <v>0</v>
      </c>
      <c r="G663" s="272">
        <v>7.0000000000000007E-2</v>
      </c>
      <c r="H663" s="273">
        <v>0</v>
      </c>
      <c r="I663" s="271">
        <v>0</v>
      </c>
      <c r="J663" s="272">
        <v>0.01</v>
      </c>
      <c r="K663" s="381">
        <f t="shared" si="64"/>
        <v>-85.714285714285722</v>
      </c>
      <c r="L663" s="275"/>
      <c r="M663" s="266"/>
    </row>
    <row r="664" spans="1:13" s="267" customFormat="1" ht="15" customHeight="1">
      <c r="A664" s="50" t="s">
        <v>1286</v>
      </c>
      <c r="B664" s="389" t="s">
        <v>1444</v>
      </c>
      <c r="C664" s="56" t="s">
        <v>67</v>
      </c>
      <c r="D664" s="390" t="s">
        <v>533</v>
      </c>
      <c r="E664" s="270">
        <v>0</v>
      </c>
      <c r="F664" s="271">
        <v>0</v>
      </c>
      <c r="G664" s="272">
        <v>0.02</v>
      </c>
      <c r="H664" s="273">
        <v>0</v>
      </c>
      <c r="I664" s="271">
        <v>0</v>
      </c>
      <c r="J664" s="272">
        <v>0.02</v>
      </c>
      <c r="K664" s="62">
        <f t="shared" si="64"/>
        <v>0</v>
      </c>
      <c r="L664" s="275"/>
      <c r="M664" s="266"/>
    </row>
    <row r="665" spans="1:13" s="267" customFormat="1" ht="15" customHeight="1">
      <c r="A665" s="50" t="s">
        <v>1269</v>
      </c>
      <c r="B665" s="389" t="s">
        <v>1268</v>
      </c>
      <c r="C665" s="56" t="s">
        <v>67</v>
      </c>
      <c r="D665" s="390" t="s">
        <v>533</v>
      </c>
      <c r="E665" s="270">
        <v>0</v>
      </c>
      <c r="F665" s="271">
        <v>0</v>
      </c>
      <c r="G665" s="272">
        <v>0.15</v>
      </c>
      <c r="H665" s="273">
        <v>0</v>
      </c>
      <c r="I665" s="271">
        <v>0</v>
      </c>
      <c r="J665" s="272">
        <v>0.56000000000000005</v>
      </c>
      <c r="K665" s="62">
        <f t="shared" si="64"/>
        <v>273.33333333333337</v>
      </c>
      <c r="L665" s="275"/>
      <c r="M665" s="266"/>
    </row>
    <row r="666" spans="1:13" s="267" customFormat="1" ht="15" customHeight="1">
      <c r="A666" s="50" t="s">
        <v>1267</v>
      </c>
      <c r="B666" s="389" t="s">
        <v>1266</v>
      </c>
      <c r="C666" s="56" t="s">
        <v>67</v>
      </c>
      <c r="D666" s="390" t="s">
        <v>533</v>
      </c>
      <c r="E666" s="270">
        <v>0.06</v>
      </c>
      <c r="F666" s="271">
        <v>0.77</v>
      </c>
      <c r="G666" s="272">
        <v>3.75</v>
      </c>
      <c r="H666" s="273">
        <v>0</v>
      </c>
      <c r="I666" s="271">
        <v>1.88</v>
      </c>
      <c r="J666" s="272">
        <v>6.42</v>
      </c>
      <c r="K666" s="62">
        <f t="shared" si="64"/>
        <v>71.2</v>
      </c>
      <c r="L666" s="275"/>
      <c r="M666" s="266"/>
    </row>
    <row r="667" spans="1:13" s="267" customFormat="1" ht="15" customHeight="1">
      <c r="A667" s="50" t="s">
        <v>1265</v>
      </c>
      <c r="B667" s="268" t="s">
        <v>1264</v>
      </c>
      <c r="C667" s="56" t="s">
        <v>67</v>
      </c>
      <c r="D667" s="269" t="s">
        <v>533</v>
      </c>
      <c r="E667" s="270">
        <v>0</v>
      </c>
      <c r="F667" s="271">
        <v>0</v>
      </c>
      <c r="G667" s="272">
        <v>0.55000000000000004</v>
      </c>
      <c r="H667" s="273">
        <v>0</v>
      </c>
      <c r="I667" s="271">
        <v>0.28000000000000003</v>
      </c>
      <c r="J667" s="272">
        <v>0.77</v>
      </c>
      <c r="K667" s="62">
        <f t="shared" si="64"/>
        <v>39.999999999999993</v>
      </c>
      <c r="L667" s="275"/>
      <c r="M667" s="266"/>
    </row>
    <row r="668" spans="1:13" s="267" customFormat="1" ht="15" customHeight="1">
      <c r="A668" s="50" t="s">
        <v>1263</v>
      </c>
      <c r="B668" s="268" t="s">
        <v>1262</v>
      </c>
      <c r="C668" s="56" t="s">
        <v>67</v>
      </c>
      <c r="D668" s="269" t="s">
        <v>533</v>
      </c>
      <c r="E668" s="270">
        <v>0.01</v>
      </c>
      <c r="F668" s="271">
        <v>1.91</v>
      </c>
      <c r="G668" s="272">
        <v>8.31</v>
      </c>
      <c r="H668" s="273">
        <v>0.08</v>
      </c>
      <c r="I668" s="271">
        <v>5.67</v>
      </c>
      <c r="J668" s="272">
        <v>11.55</v>
      </c>
      <c r="K668" s="62">
        <f t="shared" si="64"/>
        <v>38.989169675090253</v>
      </c>
      <c r="L668" s="275"/>
      <c r="M668" s="266"/>
    </row>
    <row r="669" spans="1:13" s="267" customFormat="1" ht="15" customHeight="1">
      <c r="A669" s="50" t="s">
        <v>54</v>
      </c>
      <c r="B669" s="268" t="s">
        <v>1261</v>
      </c>
      <c r="C669" s="56" t="s">
        <v>67</v>
      </c>
      <c r="D669" s="269" t="s">
        <v>533</v>
      </c>
      <c r="E669" s="270">
        <v>0</v>
      </c>
      <c r="F669" s="271">
        <v>0</v>
      </c>
      <c r="G669" s="272">
        <v>3.34</v>
      </c>
      <c r="H669" s="273">
        <v>0</v>
      </c>
      <c r="I669" s="271">
        <v>0.28999999999999998</v>
      </c>
      <c r="J669" s="272">
        <v>1.66</v>
      </c>
      <c r="K669" s="62">
        <f t="shared" si="64"/>
        <v>-50.299401197604787</v>
      </c>
      <c r="L669" s="275"/>
      <c r="M669" s="266"/>
    </row>
    <row r="670" spans="1:13" s="267" customFormat="1" ht="15" customHeight="1">
      <c r="A670" s="50" t="s">
        <v>238</v>
      </c>
      <c r="B670" s="268" t="s">
        <v>1260</v>
      </c>
      <c r="C670" s="56" t="s">
        <v>67</v>
      </c>
      <c r="D670" s="269" t="s">
        <v>533</v>
      </c>
      <c r="E670" s="270">
        <v>0</v>
      </c>
      <c r="F670" s="271">
        <v>0</v>
      </c>
      <c r="G670" s="272">
        <v>0.32</v>
      </c>
      <c r="H670" s="273">
        <v>0</v>
      </c>
      <c r="I670" s="271">
        <v>0</v>
      </c>
      <c r="J670" s="272">
        <v>0.55000000000000004</v>
      </c>
      <c r="K670" s="62">
        <f t="shared" si="64"/>
        <v>71.875</v>
      </c>
      <c r="L670" s="275"/>
      <c r="M670" s="266"/>
    </row>
    <row r="671" spans="1:13" s="267" customFormat="1" ht="15" customHeight="1">
      <c r="A671" s="50" t="s">
        <v>338</v>
      </c>
      <c r="B671" s="268" t="s">
        <v>1259</v>
      </c>
      <c r="C671" s="56" t="s">
        <v>67</v>
      </c>
      <c r="D671" s="269" t="s">
        <v>985</v>
      </c>
      <c r="E671" s="270">
        <v>0</v>
      </c>
      <c r="F671" s="271">
        <v>0.18</v>
      </c>
      <c r="G671" s="272">
        <v>0.61</v>
      </c>
      <c r="H671" s="273">
        <v>0</v>
      </c>
      <c r="I671" s="271">
        <v>0</v>
      </c>
      <c r="J671" s="272">
        <v>1.07</v>
      </c>
      <c r="K671" s="62">
        <f t="shared" si="64"/>
        <v>75.409836065573785</v>
      </c>
      <c r="L671" s="275"/>
      <c r="M671" s="266"/>
    </row>
    <row r="672" spans="1:13" s="29" customFormat="1" ht="15" customHeight="1">
      <c r="A672" s="52"/>
      <c r="B672" s="34"/>
      <c r="C672" s="57"/>
      <c r="D672" s="54"/>
      <c r="E672" s="59"/>
      <c r="F672" s="45"/>
      <c r="G672" s="117"/>
      <c r="H672" s="59"/>
      <c r="I672" s="45"/>
      <c r="J672" s="117"/>
      <c r="K672" s="62"/>
      <c r="L672" s="285"/>
    </row>
    <row r="673" spans="1:13" s="11" customFormat="1" ht="15" customHeight="1">
      <c r="A673" s="85" t="s">
        <v>1455</v>
      </c>
      <c r="B673" s="87"/>
      <c r="C673" s="55"/>
      <c r="D673" s="301"/>
      <c r="E673" s="81">
        <f t="shared" ref="E673:J673" si="65">SUM(E662:E672)</f>
        <v>6.9999999999999993E-2</v>
      </c>
      <c r="F673" s="83">
        <f t="shared" si="65"/>
        <v>3.02</v>
      </c>
      <c r="G673" s="82">
        <f t="shared" si="65"/>
        <v>17.37</v>
      </c>
      <c r="H673" s="348">
        <f t="shared" si="65"/>
        <v>0.08</v>
      </c>
      <c r="I673" s="83">
        <f t="shared" si="65"/>
        <v>8.1199999999999992</v>
      </c>
      <c r="J673" s="82">
        <f t="shared" si="65"/>
        <v>23.910000000000004</v>
      </c>
      <c r="K673" s="62">
        <f t="shared" ref="K673" si="66">((J673/G673)-1)*100</f>
        <v>37.651122625215905</v>
      </c>
    </row>
    <row r="674" spans="1:13" s="29" customFormat="1" ht="15" customHeight="1">
      <c r="A674" s="52"/>
      <c r="B674" s="34"/>
      <c r="C674" s="57"/>
      <c r="D674" s="54"/>
      <c r="E674" s="59"/>
      <c r="F674" s="45"/>
      <c r="G674" s="117"/>
      <c r="H674" s="59"/>
      <c r="I674" s="45"/>
      <c r="J674" s="117"/>
      <c r="K674" s="62"/>
      <c r="L674" s="285"/>
    </row>
    <row r="675" spans="1:13" s="29" customFormat="1" ht="15" customHeight="1">
      <c r="A675" s="52"/>
      <c r="B675" s="34"/>
      <c r="C675" s="57"/>
      <c r="D675" s="54"/>
      <c r="E675" s="59"/>
      <c r="F675" s="45"/>
      <c r="G675" s="117"/>
      <c r="H675" s="59"/>
      <c r="I675" s="45"/>
      <c r="J675" s="117"/>
      <c r="K675" s="62"/>
      <c r="L675" s="285"/>
    </row>
    <row r="676" spans="1:13" s="28" customFormat="1" ht="15" customHeight="1">
      <c r="A676" s="88" t="s">
        <v>381</v>
      </c>
      <c r="B676" s="95" t="s">
        <v>259</v>
      </c>
      <c r="C676" s="55" t="s">
        <v>255</v>
      </c>
      <c r="D676" s="301"/>
      <c r="E676" s="40" t="s">
        <v>255</v>
      </c>
      <c r="F676" s="116"/>
      <c r="G676" s="43" t="s">
        <v>255</v>
      </c>
      <c r="H676" s="338" t="s">
        <v>255</v>
      </c>
      <c r="I676" s="116" t="s">
        <v>255</v>
      </c>
      <c r="J676" s="43" t="s">
        <v>255</v>
      </c>
      <c r="K676" s="123"/>
    </row>
    <row r="677" spans="1:13" s="267" customFormat="1" ht="15" customHeight="1">
      <c r="A677" s="50" t="s">
        <v>1228</v>
      </c>
      <c r="B677" s="268" t="s">
        <v>1227</v>
      </c>
      <c r="C677" s="56" t="s">
        <v>67</v>
      </c>
      <c r="D677" s="269" t="s">
        <v>557</v>
      </c>
      <c r="E677" s="270">
        <v>0</v>
      </c>
      <c r="F677" s="271">
        <v>0</v>
      </c>
      <c r="G677" s="272">
        <v>0.17</v>
      </c>
      <c r="H677" s="273">
        <v>0</v>
      </c>
      <c r="I677" s="271">
        <v>0</v>
      </c>
      <c r="J677" s="272">
        <v>0.15</v>
      </c>
      <c r="K677" s="62">
        <f t="shared" ref="K677:K683" si="67">((J677/G677)-1)*100</f>
        <v>-11.764705882352954</v>
      </c>
      <c r="L677" s="275"/>
      <c r="M677" s="266"/>
    </row>
    <row r="678" spans="1:13" s="267" customFormat="1" ht="15" customHeight="1">
      <c r="A678" s="50" t="s">
        <v>1226</v>
      </c>
      <c r="B678" s="268" t="s">
        <v>1225</v>
      </c>
      <c r="C678" s="56" t="s">
        <v>67</v>
      </c>
      <c r="D678" s="269" t="s">
        <v>557</v>
      </c>
      <c r="E678" s="270">
        <v>0.22</v>
      </c>
      <c r="F678" s="271">
        <v>0</v>
      </c>
      <c r="G678" s="272">
        <v>0.01</v>
      </c>
      <c r="H678" s="273">
        <v>0.03</v>
      </c>
      <c r="I678" s="271">
        <v>0</v>
      </c>
      <c r="J678" s="272">
        <v>4.1399999999999997</v>
      </c>
      <c r="K678" s="62">
        <f t="shared" si="67"/>
        <v>41299.999999999993</v>
      </c>
      <c r="L678" s="275"/>
      <c r="M678" s="266"/>
    </row>
    <row r="679" spans="1:13" s="267" customFormat="1" ht="15" customHeight="1">
      <c r="A679" s="50" t="s">
        <v>1224</v>
      </c>
      <c r="B679" s="268" t="s">
        <v>1223</v>
      </c>
      <c r="C679" s="56" t="s">
        <v>67</v>
      </c>
      <c r="D679" s="269" t="s">
        <v>557</v>
      </c>
      <c r="E679" s="270">
        <v>0</v>
      </c>
      <c r="F679" s="271">
        <v>0.46</v>
      </c>
      <c r="G679" s="272">
        <v>1</v>
      </c>
      <c r="H679" s="273">
        <v>0</v>
      </c>
      <c r="I679" s="271">
        <v>0</v>
      </c>
      <c r="J679" s="272">
        <v>0.15</v>
      </c>
      <c r="K679" s="62">
        <f t="shared" si="67"/>
        <v>-85</v>
      </c>
      <c r="L679" s="275"/>
      <c r="M679" s="266"/>
    </row>
    <row r="680" spans="1:13" s="267" customFormat="1" ht="15" customHeight="1">
      <c r="A680" s="50" t="s">
        <v>1222</v>
      </c>
      <c r="B680" s="268" t="s">
        <v>1221</v>
      </c>
      <c r="C680" s="56" t="s">
        <v>67</v>
      </c>
      <c r="D680" s="269" t="s">
        <v>557</v>
      </c>
      <c r="E680" s="270">
        <v>0</v>
      </c>
      <c r="F680" s="271">
        <v>0</v>
      </c>
      <c r="G680" s="272">
        <v>0.24</v>
      </c>
      <c r="H680" s="273">
        <v>0</v>
      </c>
      <c r="I680" s="271">
        <v>0</v>
      </c>
      <c r="J680" s="272">
        <v>0.62</v>
      </c>
      <c r="K680" s="62">
        <f t="shared" si="67"/>
        <v>158.33333333333334</v>
      </c>
      <c r="L680" s="275"/>
      <c r="M680" s="266"/>
    </row>
    <row r="681" spans="1:13" s="267" customFormat="1" ht="15" customHeight="1">
      <c r="A681" s="50" t="s">
        <v>292</v>
      </c>
      <c r="B681" s="268" t="s">
        <v>1218</v>
      </c>
      <c r="C681" s="56" t="s">
        <v>67</v>
      </c>
      <c r="D681" s="269" t="s">
        <v>1173</v>
      </c>
      <c r="E681" s="270">
        <v>0</v>
      </c>
      <c r="F681" s="271">
        <v>0.23</v>
      </c>
      <c r="G681" s="272">
        <v>2.76</v>
      </c>
      <c r="H681" s="273">
        <v>0</v>
      </c>
      <c r="I681" s="271">
        <v>0.13</v>
      </c>
      <c r="J681" s="272">
        <v>2.88</v>
      </c>
      <c r="K681" s="62">
        <f t="shared" si="67"/>
        <v>4.3478260869565188</v>
      </c>
      <c r="L681" s="275"/>
      <c r="M681" s="266"/>
    </row>
    <row r="682" spans="1:13" s="267" customFormat="1" ht="15" customHeight="1">
      <c r="A682" s="50" t="s">
        <v>353</v>
      </c>
      <c r="B682" s="268" t="s">
        <v>1217</v>
      </c>
      <c r="C682" s="56" t="s">
        <v>67</v>
      </c>
      <c r="D682" s="269" t="s">
        <v>1173</v>
      </c>
      <c r="E682" s="270">
        <v>0</v>
      </c>
      <c r="F682" s="271">
        <v>0</v>
      </c>
      <c r="G682" s="272">
        <v>0.59</v>
      </c>
      <c r="H682" s="273">
        <v>0</v>
      </c>
      <c r="I682" s="271">
        <v>0</v>
      </c>
      <c r="J682" s="272">
        <v>0.59</v>
      </c>
      <c r="K682" s="62">
        <f t="shared" si="67"/>
        <v>0</v>
      </c>
      <c r="L682" s="275"/>
      <c r="M682" s="266"/>
    </row>
    <row r="683" spans="1:13" s="267" customFormat="1" ht="15" customHeight="1">
      <c r="A683" s="50" t="s">
        <v>1288</v>
      </c>
      <c r="B683" s="268" t="s">
        <v>1287</v>
      </c>
      <c r="C683" s="56" t="s">
        <v>67</v>
      </c>
      <c r="D683" s="269" t="s">
        <v>1173</v>
      </c>
      <c r="E683" s="270">
        <v>0</v>
      </c>
      <c r="F683" s="271">
        <v>0</v>
      </c>
      <c r="G683" s="272">
        <v>0.02</v>
      </c>
      <c r="H683" s="273">
        <v>0</v>
      </c>
      <c r="I683" s="271">
        <v>0</v>
      </c>
      <c r="J683" s="272">
        <v>0.05</v>
      </c>
      <c r="K683" s="62">
        <f t="shared" si="67"/>
        <v>150</v>
      </c>
      <c r="L683" s="275"/>
      <c r="M683" s="266"/>
    </row>
    <row r="684" spans="1:13" s="29" customFormat="1" ht="15" customHeight="1">
      <c r="A684" s="52"/>
      <c r="B684" s="34"/>
      <c r="C684" s="57"/>
      <c r="D684" s="54"/>
      <c r="E684" s="59"/>
      <c r="F684" s="45"/>
      <c r="G684" s="117"/>
      <c r="H684" s="59"/>
      <c r="I684" s="45"/>
      <c r="J684" s="117"/>
      <c r="K684" s="62"/>
      <c r="L684" s="285"/>
    </row>
    <row r="685" spans="1:13" s="11" customFormat="1" ht="15" customHeight="1">
      <c r="A685" s="88" t="s">
        <v>1454</v>
      </c>
      <c r="B685" s="89"/>
      <c r="C685" s="55"/>
      <c r="D685" s="301"/>
      <c r="E685" s="81">
        <f t="shared" ref="E685:J685" si="68">SUM(E677:E684)</f>
        <v>0.22</v>
      </c>
      <c r="F685" s="83">
        <f t="shared" si="68"/>
        <v>0.69000000000000006</v>
      </c>
      <c r="G685" s="82">
        <f t="shared" si="68"/>
        <v>4.7899999999999991</v>
      </c>
      <c r="H685" s="348">
        <f t="shared" si="68"/>
        <v>0.03</v>
      </c>
      <c r="I685" s="83">
        <f t="shared" si="68"/>
        <v>0.13</v>
      </c>
      <c r="J685" s="82">
        <f t="shared" si="68"/>
        <v>8.5800000000000018</v>
      </c>
      <c r="K685" s="62">
        <f t="shared" ref="K685" si="69">((J685/G685)-1)*100</f>
        <v>79.123173277661877</v>
      </c>
    </row>
    <row r="686" spans="1:13" s="29" customFormat="1" ht="15" customHeight="1">
      <c r="A686" s="52"/>
      <c r="B686" s="34"/>
      <c r="C686" s="57"/>
      <c r="D686" s="54"/>
      <c r="E686" s="59"/>
      <c r="F686" s="45"/>
      <c r="G686" s="117"/>
      <c r="H686" s="59"/>
      <c r="I686" s="45"/>
      <c r="J686" s="117"/>
      <c r="K686" s="62"/>
      <c r="L686" s="285"/>
    </row>
    <row r="687" spans="1:13" s="29" customFormat="1" ht="15" customHeight="1">
      <c r="A687" s="52"/>
      <c r="B687" s="34"/>
      <c r="C687" s="57"/>
      <c r="D687" s="54"/>
      <c r="E687" s="59"/>
      <c r="F687" s="45"/>
      <c r="G687" s="117"/>
      <c r="H687" s="59"/>
      <c r="I687" s="45"/>
      <c r="J687" s="117"/>
      <c r="K687" s="62"/>
      <c r="L687" s="285"/>
    </row>
    <row r="688" spans="1:13" s="28" customFormat="1" ht="15" customHeight="1">
      <c r="A688" s="90" t="s">
        <v>382</v>
      </c>
      <c r="B688" s="94" t="s">
        <v>383</v>
      </c>
      <c r="C688" s="55" t="s">
        <v>255</v>
      </c>
      <c r="D688" s="400"/>
      <c r="E688" s="338" t="s">
        <v>255</v>
      </c>
      <c r="F688" s="116"/>
      <c r="G688" s="43" t="s">
        <v>255</v>
      </c>
      <c r="H688" s="338" t="s">
        <v>255</v>
      </c>
      <c r="I688" s="116" t="s">
        <v>255</v>
      </c>
      <c r="J688" s="43" t="s">
        <v>255</v>
      </c>
      <c r="K688" s="123"/>
    </row>
    <row r="689" spans="1:13" s="267" customFormat="1" ht="15" customHeight="1">
      <c r="A689" s="50" t="s">
        <v>1258</v>
      </c>
      <c r="B689" s="268" t="s">
        <v>1257</v>
      </c>
      <c r="C689" s="56" t="s">
        <v>67</v>
      </c>
      <c r="D689" s="401" t="s">
        <v>572</v>
      </c>
      <c r="E689" s="270">
        <v>0.01</v>
      </c>
      <c r="F689" s="271">
        <v>0.35</v>
      </c>
      <c r="G689" s="272">
        <v>1.88</v>
      </c>
      <c r="H689" s="273">
        <v>0.01</v>
      </c>
      <c r="I689" s="271">
        <v>0.82</v>
      </c>
      <c r="J689" s="272">
        <v>3.95</v>
      </c>
      <c r="K689" s="62">
        <f t="shared" ref="K689:K715" si="70">((J689/G689)-1)*100</f>
        <v>110.10638297872345</v>
      </c>
      <c r="L689" s="275"/>
      <c r="M689" s="266"/>
    </row>
    <row r="690" spans="1:13" s="267" customFormat="1" ht="15" customHeight="1">
      <c r="A690" s="50" t="s">
        <v>1304</v>
      </c>
      <c r="B690" s="389" t="s">
        <v>1439</v>
      </c>
      <c r="C690" s="56" t="s">
        <v>67</v>
      </c>
      <c r="D690" s="402" t="s">
        <v>572</v>
      </c>
      <c r="E690" s="399">
        <v>0</v>
      </c>
      <c r="F690" s="271">
        <v>0.21</v>
      </c>
      <c r="G690" s="272">
        <v>0.08</v>
      </c>
      <c r="H690" s="273">
        <v>0</v>
      </c>
      <c r="I690" s="271">
        <v>0</v>
      </c>
      <c r="J690" s="272">
        <v>0.59</v>
      </c>
      <c r="K690" s="62">
        <f>((J690/G690)-1)*100</f>
        <v>637.49999999999989</v>
      </c>
      <c r="L690" s="275"/>
      <c r="M690" s="266"/>
    </row>
    <row r="691" spans="1:13" s="267" customFormat="1" ht="15" customHeight="1">
      <c r="A691" s="50" t="s">
        <v>1303</v>
      </c>
      <c r="B691" s="395" t="s">
        <v>1302</v>
      </c>
      <c r="C691" s="56" t="s">
        <v>67</v>
      </c>
      <c r="D691" s="402" t="s">
        <v>572</v>
      </c>
      <c r="E691" s="399">
        <v>0</v>
      </c>
      <c r="F691" s="271">
        <v>0</v>
      </c>
      <c r="G691" s="272">
        <v>0</v>
      </c>
      <c r="H691" s="273">
        <v>0</v>
      </c>
      <c r="I691" s="271">
        <v>0</v>
      </c>
      <c r="J691" s="272">
        <v>0.3</v>
      </c>
      <c r="K691" s="381" t="e">
        <f>((J691/G691)-1)*100</f>
        <v>#DIV/0!</v>
      </c>
      <c r="L691" s="275"/>
      <c r="M691" s="266"/>
    </row>
    <row r="692" spans="1:13" s="267" customFormat="1" ht="15" customHeight="1">
      <c r="A692" s="50" t="s">
        <v>117</v>
      </c>
      <c r="B692" s="389" t="s">
        <v>1256</v>
      </c>
      <c r="C692" s="56" t="s">
        <v>67</v>
      </c>
      <c r="D692" s="390" t="s">
        <v>572</v>
      </c>
      <c r="E692" s="399">
        <v>0</v>
      </c>
      <c r="F692" s="271">
        <v>2.56</v>
      </c>
      <c r="G692" s="272">
        <v>17.21</v>
      </c>
      <c r="H692" s="273">
        <v>0</v>
      </c>
      <c r="I692" s="271">
        <v>1.31</v>
      </c>
      <c r="J692" s="272">
        <v>23.16</v>
      </c>
      <c r="K692" s="62">
        <f t="shared" si="70"/>
        <v>34.572922719349222</v>
      </c>
      <c r="L692" s="275"/>
      <c r="M692" s="266"/>
    </row>
    <row r="693" spans="1:13" s="267" customFormat="1" ht="15" customHeight="1">
      <c r="A693" s="50" t="s">
        <v>1255</v>
      </c>
      <c r="B693" s="389" t="s">
        <v>1254</v>
      </c>
      <c r="C693" s="56" t="s">
        <v>67</v>
      </c>
      <c r="D693" s="390" t="s">
        <v>572</v>
      </c>
      <c r="E693" s="399">
        <v>0</v>
      </c>
      <c r="F693" s="271">
        <v>0.09</v>
      </c>
      <c r="G693" s="272">
        <v>2.85</v>
      </c>
      <c r="H693" s="273">
        <v>0</v>
      </c>
      <c r="I693" s="271">
        <v>0</v>
      </c>
      <c r="J693" s="272">
        <v>2.94</v>
      </c>
      <c r="K693" s="62">
        <f t="shared" si="70"/>
        <v>3.1578947368420929</v>
      </c>
      <c r="L693" s="275"/>
      <c r="M693" s="266"/>
    </row>
    <row r="694" spans="1:13" s="267" customFormat="1" ht="15" customHeight="1">
      <c r="A694" s="50" t="s">
        <v>1253</v>
      </c>
      <c r="B694" s="389" t="s">
        <v>1440</v>
      </c>
      <c r="C694" s="56" t="s">
        <v>67</v>
      </c>
      <c r="D694" s="390" t="s">
        <v>572</v>
      </c>
      <c r="E694" s="399">
        <v>0</v>
      </c>
      <c r="F694" s="271">
        <v>0</v>
      </c>
      <c r="G694" s="272">
        <v>0.73</v>
      </c>
      <c r="H694" s="273">
        <v>0</v>
      </c>
      <c r="I694" s="271">
        <v>0</v>
      </c>
      <c r="J694" s="272">
        <v>0.68</v>
      </c>
      <c r="K694" s="62">
        <f t="shared" si="70"/>
        <v>-6.8493150684931443</v>
      </c>
      <c r="L694" s="275"/>
      <c r="M694" s="266"/>
    </row>
    <row r="695" spans="1:13" s="267" customFormat="1" ht="15" customHeight="1">
      <c r="A695" s="50" t="s">
        <v>1292</v>
      </c>
      <c r="B695" s="395" t="s">
        <v>1291</v>
      </c>
      <c r="C695" s="56" t="s">
        <v>67</v>
      </c>
      <c r="D695" s="390" t="s">
        <v>572</v>
      </c>
      <c r="E695" s="399">
        <v>0</v>
      </c>
      <c r="F695" s="271">
        <v>0</v>
      </c>
      <c r="G695" s="272">
        <v>7.0000000000000007E-2</v>
      </c>
      <c r="H695" s="273">
        <v>0</v>
      </c>
      <c r="I695" s="271">
        <v>0</v>
      </c>
      <c r="J695" s="272">
        <v>7.0000000000000007E-2</v>
      </c>
      <c r="K695" s="381">
        <f>((J695/G695)-1)*100</f>
        <v>0</v>
      </c>
      <c r="L695" s="275"/>
      <c r="M695" s="266"/>
    </row>
    <row r="696" spans="1:13" s="267" customFormat="1" ht="15" customHeight="1">
      <c r="A696" s="50" t="s">
        <v>1252</v>
      </c>
      <c r="B696" s="389" t="s">
        <v>1251</v>
      </c>
      <c r="C696" s="56" t="s">
        <v>67</v>
      </c>
      <c r="D696" s="390" t="s">
        <v>572</v>
      </c>
      <c r="E696" s="399">
        <v>0</v>
      </c>
      <c r="F696" s="271">
        <v>0.2</v>
      </c>
      <c r="G696" s="272">
        <v>0.28999999999999998</v>
      </c>
      <c r="H696" s="273">
        <v>0</v>
      </c>
      <c r="I696" s="271">
        <v>0</v>
      </c>
      <c r="J696" s="272">
        <v>1.28</v>
      </c>
      <c r="K696" s="62">
        <f t="shared" si="70"/>
        <v>341.37931034482767</v>
      </c>
      <c r="L696" s="275"/>
      <c r="M696" s="266"/>
    </row>
    <row r="697" spans="1:13" s="267" customFormat="1" ht="15" customHeight="1">
      <c r="A697" s="50" t="s">
        <v>1250</v>
      </c>
      <c r="B697" s="389" t="s">
        <v>1249</v>
      </c>
      <c r="C697" s="56" t="s">
        <v>67</v>
      </c>
      <c r="D697" s="390" t="s">
        <v>572</v>
      </c>
      <c r="E697" s="399">
        <v>0.06</v>
      </c>
      <c r="F697" s="271">
        <v>0.7</v>
      </c>
      <c r="G697" s="272">
        <v>1.76</v>
      </c>
      <c r="H697" s="273">
        <v>0</v>
      </c>
      <c r="I697" s="271">
        <v>1.1200000000000001</v>
      </c>
      <c r="J697" s="272">
        <v>2.5499999999999998</v>
      </c>
      <c r="K697" s="62">
        <f t="shared" si="70"/>
        <v>44.886363636363626</v>
      </c>
      <c r="L697" s="275"/>
      <c r="M697" s="266"/>
    </row>
    <row r="698" spans="1:13" s="267" customFormat="1" ht="15" customHeight="1">
      <c r="A698" s="50" t="s">
        <v>1248</v>
      </c>
      <c r="B698" s="389" t="s">
        <v>1247</v>
      </c>
      <c r="C698" s="56" t="s">
        <v>67</v>
      </c>
      <c r="D698" s="390" t="s">
        <v>572</v>
      </c>
      <c r="E698" s="399">
        <v>0.15</v>
      </c>
      <c r="F698" s="271">
        <v>0</v>
      </c>
      <c r="G698" s="272">
        <v>0.89</v>
      </c>
      <c r="H698" s="273">
        <v>0</v>
      </c>
      <c r="I698" s="271">
        <v>0</v>
      </c>
      <c r="J698" s="272">
        <v>1.44</v>
      </c>
      <c r="K698" s="62">
        <f t="shared" si="70"/>
        <v>61.797752808988761</v>
      </c>
      <c r="L698" s="275"/>
      <c r="M698" s="266"/>
    </row>
    <row r="699" spans="1:13" s="267" customFormat="1" ht="15" customHeight="1">
      <c r="A699" s="50" t="s">
        <v>1246</v>
      </c>
      <c r="B699" s="389" t="s">
        <v>1245</v>
      </c>
      <c r="C699" s="56" t="s">
        <v>67</v>
      </c>
      <c r="D699" s="390" t="s">
        <v>572</v>
      </c>
      <c r="E699" s="399">
        <v>0.14000000000000001</v>
      </c>
      <c r="F699" s="271">
        <v>0</v>
      </c>
      <c r="G699" s="272">
        <v>0.37</v>
      </c>
      <c r="H699" s="273">
        <v>0</v>
      </c>
      <c r="I699" s="271">
        <v>0.09</v>
      </c>
      <c r="J699" s="272">
        <v>1.58</v>
      </c>
      <c r="K699" s="62">
        <f t="shared" si="70"/>
        <v>327.02702702702703</v>
      </c>
      <c r="L699" s="275"/>
      <c r="M699" s="266"/>
    </row>
    <row r="700" spans="1:13" s="267" customFormat="1" ht="15" customHeight="1">
      <c r="A700" s="50" t="s">
        <v>365</v>
      </c>
      <c r="B700" s="389" t="s">
        <v>1244</v>
      </c>
      <c r="C700" s="56" t="s">
        <v>67</v>
      </c>
      <c r="D700" s="390" t="s">
        <v>572</v>
      </c>
      <c r="E700" s="399">
        <v>0</v>
      </c>
      <c r="F700" s="271">
        <v>0</v>
      </c>
      <c r="G700" s="272">
        <v>0.19</v>
      </c>
      <c r="H700" s="273">
        <v>0</v>
      </c>
      <c r="I700" s="271">
        <v>0</v>
      </c>
      <c r="J700" s="272">
        <v>0.15</v>
      </c>
      <c r="K700" s="62">
        <f t="shared" si="70"/>
        <v>-21.052631578947366</v>
      </c>
      <c r="L700" s="275"/>
      <c r="M700" s="266"/>
    </row>
    <row r="701" spans="1:13" s="28" customFormat="1" ht="15" customHeight="1">
      <c r="A701" s="456" t="s">
        <v>282</v>
      </c>
      <c r="B701" s="448" t="s">
        <v>250</v>
      </c>
      <c r="C701" s="450" t="s">
        <v>283</v>
      </c>
      <c r="D701" s="452" t="s">
        <v>284</v>
      </c>
      <c r="E701" s="460" t="s">
        <v>510</v>
      </c>
      <c r="F701" s="461"/>
      <c r="G701" s="462"/>
      <c r="H701" s="460" t="s">
        <v>1410</v>
      </c>
      <c r="I701" s="461"/>
      <c r="J701" s="462"/>
      <c r="K701" s="121" t="s">
        <v>249</v>
      </c>
    </row>
    <row r="702" spans="1:13" s="28" customFormat="1">
      <c r="A702" s="457"/>
      <c r="B702" s="449"/>
      <c r="C702" s="451"/>
      <c r="D702" s="453"/>
      <c r="E702" s="111" t="s">
        <v>251</v>
      </c>
      <c r="F702" s="112" t="s">
        <v>252</v>
      </c>
      <c r="G702" s="115" t="s">
        <v>253</v>
      </c>
      <c r="H702" s="114" t="s">
        <v>251</v>
      </c>
      <c r="I702" s="113" t="s">
        <v>252</v>
      </c>
      <c r="J702" s="293" t="s">
        <v>253</v>
      </c>
      <c r="K702" s="122" t="s">
        <v>254</v>
      </c>
    </row>
    <row r="703" spans="1:13" s="267" customFormat="1" ht="15" customHeight="1">
      <c r="A703" s="50" t="s">
        <v>198</v>
      </c>
      <c r="B703" s="389" t="s">
        <v>1243</v>
      </c>
      <c r="C703" s="56" t="s">
        <v>67</v>
      </c>
      <c r="D703" s="390" t="s">
        <v>572</v>
      </c>
      <c r="E703" s="399">
        <v>0</v>
      </c>
      <c r="F703" s="271">
        <v>3.04</v>
      </c>
      <c r="G703" s="272">
        <v>92.85</v>
      </c>
      <c r="H703" s="273">
        <v>0.04</v>
      </c>
      <c r="I703" s="271">
        <v>5.89</v>
      </c>
      <c r="J703" s="272">
        <v>91.81</v>
      </c>
      <c r="K703" s="62">
        <f t="shared" si="70"/>
        <v>-1.1200861604738765</v>
      </c>
      <c r="L703" s="275"/>
      <c r="M703" s="266"/>
    </row>
    <row r="704" spans="1:13" s="267" customFormat="1" ht="15" customHeight="1">
      <c r="A704" s="50" t="s">
        <v>1242</v>
      </c>
      <c r="B704" s="389" t="s">
        <v>1241</v>
      </c>
      <c r="C704" s="56" t="s">
        <v>67</v>
      </c>
      <c r="D704" s="390" t="s">
        <v>572</v>
      </c>
      <c r="E704" s="399">
        <v>0</v>
      </c>
      <c r="F704" s="271">
        <v>0</v>
      </c>
      <c r="G704" s="272">
        <v>0.47</v>
      </c>
      <c r="H704" s="273">
        <v>0</v>
      </c>
      <c r="I704" s="271">
        <v>0.04</v>
      </c>
      <c r="J704" s="272">
        <v>1.04</v>
      </c>
      <c r="K704" s="62">
        <f t="shared" si="70"/>
        <v>121.27659574468086</v>
      </c>
      <c r="L704" s="275"/>
      <c r="M704" s="266"/>
    </row>
    <row r="705" spans="1:13" s="267" customFormat="1" ht="15" customHeight="1">
      <c r="A705" s="50" t="s">
        <v>240</v>
      </c>
      <c r="B705" s="389" t="s">
        <v>1240</v>
      </c>
      <c r="C705" s="56" t="s">
        <v>67</v>
      </c>
      <c r="D705" s="390" t="s">
        <v>572</v>
      </c>
      <c r="E705" s="399">
        <v>0</v>
      </c>
      <c r="F705" s="271">
        <v>0</v>
      </c>
      <c r="G705" s="272">
        <v>1.48</v>
      </c>
      <c r="H705" s="273">
        <v>0</v>
      </c>
      <c r="I705" s="271">
        <v>0</v>
      </c>
      <c r="J705" s="272">
        <v>0.55000000000000004</v>
      </c>
      <c r="K705" s="62">
        <f t="shared" si="70"/>
        <v>-62.837837837837832</v>
      </c>
      <c r="L705" s="275"/>
      <c r="M705" s="266"/>
    </row>
    <row r="706" spans="1:13" s="267" customFormat="1" ht="15" customHeight="1">
      <c r="A706" s="50" t="s">
        <v>1238</v>
      </c>
      <c r="B706" s="389" t="s">
        <v>1237</v>
      </c>
      <c r="C706" s="56" t="s">
        <v>67</v>
      </c>
      <c r="D706" s="390" t="s">
        <v>1083</v>
      </c>
      <c r="E706" s="399">
        <v>0</v>
      </c>
      <c r="F706" s="271">
        <v>0</v>
      </c>
      <c r="G706" s="272">
        <v>0.91</v>
      </c>
      <c r="H706" s="273">
        <v>0</v>
      </c>
      <c r="I706" s="271">
        <v>0</v>
      </c>
      <c r="J706" s="272">
        <v>0.63</v>
      </c>
      <c r="K706" s="62">
        <f t="shared" si="70"/>
        <v>-30.76923076923077</v>
      </c>
      <c r="L706" s="275"/>
      <c r="M706" s="266"/>
    </row>
    <row r="707" spans="1:13" s="267" customFormat="1" ht="15" customHeight="1">
      <c r="A707" s="50" t="s">
        <v>288</v>
      </c>
      <c r="B707" s="389" t="s">
        <v>1236</v>
      </c>
      <c r="C707" s="56" t="s">
        <v>67</v>
      </c>
      <c r="D707" s="390" t="s">
        <v>1083</v>
      </c>
      <c r="E707" s="399">
        <v>0</v>
      </c>
      <c r="F707" s="271">
        <v>0</v>
      </c>
      <c r="G707" s="272">
        <v>0.32</v>
      </c>
      <c r="H707" s="273">
        <v>0</v>
      </c>
      <c r="I707" s="271">
        <v>0</v>
      </c>
      <c r="J707" s="272">
        <v>0.27</v>
      </c>
      <c r="K707" s="62">
        <f t="shared" si="70"/>
        <v>-15.625</v>
      </c>
      <c r="L707" s="275"/>
      <c r="M707" s="266"/>
    </row>
    <row r="708" spans="1:13" s="267" customFormat="1" ht="15" customHeight="1">
      <c r="A708" s="50" t="s">
        <v>289</v>
      </c>
      <c r="B708" s="389" t="s">
        <v>1235</v>
      </c>
      <c r="C708" s="56" t="s">
        <v>67</v>
      </c>
      <c r="D708" s="390" t="s">
        <v>1083</v>
      </c>
      <c r="E708" s="399">
        <v>0</v>
      </c>
      <c r="F708" s="271">
        <v>0</v>
      </c>
      <c r="G708" s="272">
        <v>1.93</v>
      </c>
      <c r="H708" s="273">
        <v>0</v>
      </c>
      <c r="I708" s="271">
        <v>0</v>
      </c>
      <c r="J708" s="272">
        <v>1.39</v>
      </c>
      <c r="K708" s="62">
        <f t="shared" si="70"/>
        <v>-27.979274611398964</v>
      </c>
      <c r="L708" s="275"/>
      <c r="M708" s="266"/>
    </row>
    <row r="709" spans="1:13" s="267" customFormat="1" ht="15" customHeight="1">
      <c r="A709" s="50" t="s">
        <v>347</v>
      </c>
      <c r="B709" s="389" t="s">
        <v>1234</v>
      </c>
      <c r="C709" s="56" t="s">
        <v>67</v>
      </c>
      <c r="D709" s="390" t="s">
        <v>1083</v>
      </c>
      <c r="E709" s="399">
        <v>0</v>
      </c>
      <c r="F709" s="271">
        <v>0.21</v>
      </c>
      <c r="G709" s="272">
        <v>0.92</v>
      </c>
      <c r="H709" s="273">
        <v>0</v>
      </c>
      <c r="I709" s="271">
        <v>0</v>
      </c>
      <c r="J709" s="272">
        <v>1.26</v>
      </c>
      <c r="K709" s="62">
        <f t="shared" si="70"/>
        <v>36.956521739130423</v>
      </c>
      <c r="L709" s="275"/>
      <c r="M709" s="266"/>
    </row>
    <row r="710" spans="1:13" s="267" customFormat="1" ht="15" customHeight="1">
      <c r="A710" s="50" t="s">
        <v>271</v>
      </c>
      <c r="B710" s="389" t="s">
        <v>1233</v>
      </c>
      <c r="C710" s="56" t="s">
        <v>67</v>
      </c>
      <c r="D710" s="390" t="s">
        <v>1083</v>
      </c>
      <c r="E710" s="399">
        <v>0</v>
      </c>
      <c r="F710" s="271">
        <v>0</v>
      </c>
      <c r="G710" s="272">
        <v>0.89</v>
      </c>
      <c r="H710" s="273">
        <v>0</v>
      </c>
      <c r="I710" s="271">
        <v>0</v>
      </c>
      <c r="J710" s="272">
        <v>0.94</v>
      </c>
      <c r="K710" s="62">
        <f t="shared" si="70"/>
        <v>5.6179775280898792</v>
      </c>
      <c r="L710" s="275"/>
      <c r="M710" s="266"/>
    </row>
    <row r="711" spans="1:13" s="267" customFormat="1" ht="15" customHeight="1">
      <c r="A711" s="50" t="s">
        <v>276</v>
      </c>
      <c r="B711" s="389" t="s">
        <v>1232</v>
      </c>
      <c r="C711" s="56" t="s">
        <v>67</v>
      </c>
      <c r="D711" s="390" t="s">
        <v>1083</v>
      </c>
      <c r="E711" s="399">
        <v>0</v>
      </c>
      <c r="F711" s="271">
        <v>0</v>
      </c>
      <c r="G711" s="272">
        <v>1.4</v>
      </c>
      <c r="H711" s="273">
        <v>0</v>
      </c>
      <c r="I711" s="271">
        <v>0.39</v>
      </c>
      <c r="J711" s="272">
        <v>0.28000000000000003</v>
      </c>
      <c r="K711" s="62">
        <f t="shared" si="70"/>
        <v>-80</v>
      </c>
      <c r="L711" s="275"/>
      <c r="M711" s="266"/>
    </row>
    <row r="712" spans="1:13" s="267" customFormat="1" ht="15" customHeight="1">
      <c r="A712" s="50" t="s">
        <v>1293</v>
      </c>
      <c r="B712" s="389" t="s">
        <v>1442</v>
      </c>
      <c r="C712" s="56" t="s">
        <v>67</v>
      </c>
      <c r="D712" s="390" t="s">
        <v>1083</v>
      </c>
      <c r="E712" s="399">
        <v>0</v>
      </c>
      <c r="F712" s="271">
        <v>0</v>
      </c>
      <c r="G712" s="272">
        <v>0</v>
      </c>
      <c r="H712" s="273">
        <v>0</v>
      </c>
      <c r="I712" s="271">
        <v>0</v>
      </c>
      <c r="J712" s="272">
        <v>0.33</v>
      </c>
      <c r="K712" s="62" t="e">
        <f t="shared" si="70"/>
        <v>#DIV/0!</v>
      </c>
      <c r="L712" s="275"/>
      <c r="M712" s="266"/>
    </row>
    <row r="713" spans="1:13" s="267" customFormat="1" ht="15" customHeight="1">
      <c r="A713" s="50" t="s">
        <v>354</v>
      </c>
      <c r="B713" s="389" t="s">
        <v>1231</v>
      </c>
      <c r="C713" s="56" t="s">
        <v>67</v>
      </c>
      <c r="D713" s="390" t="s">
        <v>1083</v>
      </c>
      <c r="E713" s="399">
        <v>0</v>
      </c>
      <c r="F713" s="271">
        <v>0</v>
      </c>
      <c r="G713" s="272">
        <v>0.67</v>
      </c>
      <c r="H713" s="273">
        <v>0</v>
      </c>
      <c r="I713" s="271">
        <v>0</v>
      </c>
      <c r="J713" s="272">
        <v>0.53</v>
      </c>
      <c r="K713" s="62">
        <f t="shared" si="70"/>
        <v>-20.895522388059707</v>
      </c>
      <c r="L713" s="275"/>
      <c r="M713" s="266"/>
    </row>
    <row r="714" spans="1:13" s="267" customFormat="1" ht="15" customHeight="1">
      <c r="A714" s="50" t="s">
        <v>177</v>
      </c>
      <c r="B714" s="268" t="s">
        <v>1230</v>
      </c>
      <c r="C714" s="56" t="s">
        <v>67</v>
      </c>
      <c r="D714" s="269" t="s">
        <v>1083</v>
      </c>
      <c r="E714" s="270">
        <v>0</v>
      </c>
      <c r="F714" s="271">
        <v>0.3</v>
      </c>
      <c r="G714" s="272">
        <v>6.44</v>
      </c>
      <c r="H714" s="273">
        <v>0</v>
      </c>
      <c r="I714" s="271">
        <v>0.25</v>
      </c>
      <c r="J714" s="272">
        <v>4.01</v>
      </c>
      <c r="K714" s="62">
        <f t="shared" si="70"/>
        <v>-37.732919254658391</v>
      </c>
      <c r="L714" s="275"/>
      <c r="M714" s="266"/>
    </row>
    <row r="715" spans="1:13" s="267" customFormat="1" ht="15" customHeight="1">
      <c r="A715" s="50" t="s">
        <v>366</v>
      </c>
      <c r="B715" s="268" t="s">
        <v>1229</v>
      </c>
      <c r="C715" s="56" t="s">
        <v>67</v>
      </c>
      <c r="D715" s="269" t="s">
        <v>1083</v>
      </c>
      <c r="E715" s="270">
        <v>0</v>
      </c>
      <c r="F715" s="271">
        <v>0</v>
      </c>
      <c r="G715" s="272">
        <v>0.08</v>
      </c>
      <c r="H715" s="273">
        <v>0</v>
      </c>
      <c r="I715" s="271">
        <v>0</v>
      </c>
      <c r="J715" s="272">
        <v>0.18</v>
      </c>
      <c r="K715" s="62">
        <f t="shared" si="70"/>
        <v>125</v>
      </c>
      <c r="L715" s="275"/>
      <c r="M715" s="266"/>
    </row>
    <row r="716" spans="1:13" s="29" customFormat="1" ht="15" customHeight="1">
      <c r="A716" s="48"/>
      <c r="B716" s="46"/>
      <c r="C716" s="47"/>
      <c r="D716" s="54"/>
      <c r="E716" s="59"/>
      <c r="F716" s="45"/>
      <c r="G716" s="117"/>
      <c r="H716" s="59"/>
      <c r="I716" s="45"/>
      <c r="J716" s="117"/>
      <c r="K716" s="62"/>
    </row>
    <row r="717" spans="1:13" s="11" customFormat="1" ht="15" customHeight="1">
      <c r="A717" s="90" t="s">
        <v>420</v>
      </c>
      <c r="B717" s="91"/>
      <c r="C717" s="55"/>
      <c r="D717" s="53"/>
      <c r="E717" s="81">
        <f t="shared" ref="E717:J717" si="71">SUM(E689:E716)</f>
        <v>0.36</v>
      </c>
      <c r="F717" s="83">
        <f t="shared" si="71"/>
        <v>7.66</v>
      </c>
      <c r="G717" s="82">
        <f t="shared" si="71"/>
        <v>134.68</v>
      </c>
      <c r="H717" s="348">
        <f t="shared" si="71"/>
        <v>0.05</v>
      </c>
      <c r="I717" s="83">
        <f t="shared" si="71"/>
        <v>9.91</v>
      </c>
      <c r="J717" s="82">
        <f t="shared" si="71"/>
        <v>141.91</v>
      </c>
      <c r="K717" s="62">
        <f t="shared" ref="K717" si="72">((J717/G717)-1)*100</f>
        <v>5.3682803682803648</v>
      </c>
    </row>
    <row r="718" spans="1:13" s="29" customFormat="1" ht="15" customHeight="1">
      <c r="A718" s="52"/>
      <c r="B718" s="34"/>
      <c r="C718" s="57"/>
      <c r="D718" s="54"/>
      <c r="E718" s="59"/>
      <c r="F718" s="45"/>
      <c r="G718" s="117"/>
      <c r="H718" s="59"/>
      <c r="I718" s="45"/>
      <c r="J718" s="117"/>
      <c r="K718" s="62"/>
      <c r="L718" s="285"/>
    </row>
    <row r="719" spans="1:13" s="29" customFormat="1" ht="15" customHeight="1">
      <c r="A719" s="52"/>
      <c r="B719" s="34"/>
      <c r="C719" s="57"/>
      <c r="D719" s="54"/>
      <c r="E719" s="59"/>
      <c r="F719" s="45"/>
      <c r="G719" s="117"/>
      <c r="H719" s="59"/>
      <c r="I719" s="45"/>
      <c r="J719" s="117"/>
      <c r="K719" s="62"/>
      <c r="L719" s="285"/>
    </row>
    <row r="720" spans="1:13" s="28" customFormat="1" ht="15" customHeight="1">
      <c r="A720" s="92" t="s">
        <v>1456</v>
      </c>
      <c r="B720" s="93" t="s">
        <v>1457</v>
      </c>
      <c r="C720" s="55" t="s">
        <v>255</v>
      </c>
      <c r="D720" s="301"/>
      <c r="E720" s="40" t="s">
        <v>255</v>
      </c>
      <c r="F720" s="116"/>
      <c r="G720" s="43" t="s">
        <v>255</v>
      </c>
      <c r="H720" s="338" t="s">
        <v>255</v>
      </c>
      <c r="I720" s="116" t="s">
        <v>255</v>
      </c>
      <c r="J720" s="43" t="s">
        <v>255</v>
      </c>
      <c r="K720" s="123"/>
    </row>
    <row r="721" spans="1:13" s="267" customFormat="1" ht="15" customHeight="1">
      <c r="A721" s="50" t="s">
        <v>1276</v>
      </c>
      <c r="B721" s="389" t="s">
        <v>1443</v>
      </c>
      <c r="C721" s="56" t="s">
        <v>67</v>
      </c>
      <c r="D721" s="390" t="s">
        <v>601</v>
      </c>
      <c r="E721" s="270">
        <v>0.03</v>
      </c>
      <c r="F721" s="271">
        <v>0.85</v>
      </c>
      <c r="G721" s="272">
        <v>0.18</v>
      </c>
      <c r="H721" s="273">
        <v>0.06</v>
      </c>
      <c r="I721" s="271">
        <v>0.3</v>
      </c>
      <c r="J721" s="272">
        <v>3.5</v>
      </c>
      <c r="K721" s="62">
        <f>((J721/G721)-1)*100</f>
        <v>1844.4444444444446</v>
      </c>
      <c r="L721" s="275"/>
      <c r="M721" s="266"/>
    </row>
    <row r="722" spans="1:13" s="267" customFormat="1" ht="15" customHeight="1">
      <c r="A722" s="50" t="s">
        <v>1275</v>
      </c>
      <c r="B722" s="389" t="s">
        <v>1274</v>
      </c>
      <c r="C722" s="56" t="s">
        <v>67</v>
      </c>
      <c r="D722" s="390" t="s">
        <v>601</v>
      </c>
      <c r="E722" s="270">
        <v>0</v>
      </c>
      <c r="F722" s="271">
        <v>0.25</v>
      </c>
      <c r="G722" s="272">
        <v>0.6</v>
      </c>
      <c r="H722" s="273">
        <v>0</v>
      </c>
      <c r="I722" s="271">
        <v>0</v>
      </c>
      <c r="J722" s="272">
        <v>0.48</v>
      </c>
      <c r="K722" s="62">
        <f>((J722/G722)-1)*100</f>
        <v>-19.999999999999996</v>
      </c>
      <c r="L722" s="275"/>
      <c r="M722" s="266"/>
    </row>
    <row r="723" spans="1:13" s="267" customFormat="1" ht="15" customHeight="1">
      <c r="A723" s="50" t="s">
        <v>1285</v>
      </c>
      <c r="B723" s="389" t="s">
        <v>1284</v>
      </c>
      <c r="C723" s="56" t="s">
        <v>67</v>
      </c>
      <c r="D723" s="390" t="s">
        <v>601</v>
      </c>
      <c r="E723" s="270">
        <v>0</v>
      </c>
      <c r="F723" s="271">
        <v>0</v>
      </c>
      <c r="G723" s="272">
        <v>0.09</v>
      </c>
      <c r="H723" s="273">
        <v>0</v>
      </c>
      <c r="I723" s="271">
        <v>0</v>
      </c>
      <c r="J723" s="272">
        <v>0.09</v>
      </c>
      <c r="K723" s="62">
        <f>((J723/G723)-1)*100</f>
        <v>0</v>
      </c>
      <c r="L723" s="275"/>
      <c r="M723" s="266"/>
    </row>
    <row r="724" spans="1:13" s="267" customFormat="1" ht="15" customHeight="1">
      <c r="A724" s="50" t="s">
        <v>181</v>
      </c>
      <c r="B724" s="389" t="s">
        <v>1273</v>
      </c>
      <c r="C724" s="56" t="s">
        <v>67</v>
      </c>
      <c r="D724" s="390" t="s">
        <v>601</v>
      </c>
      <c r="E724" s="270">
        <v>0</v>
      </c>
      <c r="F724" s="271">
        <v>0</v>
      </c>
      <c r="G724" s="272">
        <v>0.22</v>
      </c>
      <c r="H724" s="273">
        <v>0</v>
      </c>
      <c r="I724" s="271">
        <v>0</v>
      </c>
      <c r="J724" s="272">
        <v>0.56000000000000005</v>
      </c>
      <c r="K724" s="62">
        <f>((J724/G724)-1)*100</f>
        <v>154.54545454545459</v>
      </c>
      <c r="L724" s="275"/>
      <c r="M724" s="266"/>
    </row>
    <row r="725" spans="1:13" s="267" customFormat="1" ht="15" customHeight="1">
      <c r="A725" s="50" t="s">
        <v>368</v>
      </c>
      <c r="B725" s="389" t="s">
        <v>1272</v>
      </c>
      <c r="C725" s="56" t="s">
        <v>67</v>
      </c>
      <c r="D725" s="390" t="s">
        <v>601</v>
      </c>
      <c r="E725" s="270">
        <v>0</v>
      </c>
      <c r="F725" s="271">
        <v>0.18</v>
      </c>
      <c r="G725" s="272">
        <v>2.15</v>
      </c>
      <c r="H725" s="273">
        <v>0</v>
      </c>
      <c r="I725" s="271">
        <v>0.19</v>
      </c>
      <c r="J725" s="272">
        <v>3.52</v>
      </c>
      <c r="K725" s="62">
        <f>((J725/G725)-1)*100</f>
        <v>63.720930232558139</v>
      </c>
      <c r="L725" s="275"/>
      <c r="M725" s="266"/>
    </row>
    <row r="726" spans="1:13" s="29" customFormat="1" ht="15" customHeight="1">
      <c r="A726" s="52"/>
      <c r="B726" s="34"/>
      <c r="C726" s="57"/>
      <c r="D726" s="54"/>
      <c r="E726" s="59"/>
      <c r="F726" s="45"/>
      <c r="G726" s="117"/>
      <c r="H726" s="59"/>
      <c r="I726" s="45"/>
      <c r="J726" s="117"/>
      <c r="K726" s="62"/>
      <c r="L726" s="285"/>
    </row>
    <row r="727" spans="1:13" s="11" customFormat="1" ht="15" customHeight="1">
      <c r="A727" s="467" t="s">
        <v>1458</v>
      </c>
      <c r="B727" s="468"/>
      <c r="C727" s="55"/>
      <c r="D727" s="301"/>
      <c r="E727" s="81">
        <f t="shared" ref="E727:J727" si="73">SUM(E721:E726)</f>
        <v>0.03</v>
      </c>
      <c r="F727" s="83">
        <f t="shared" si="73"/>
        <v>1.28</v>
      </c>
      <c r="G727" s="82">
        <f t="shared" si="73"/>
        <v>3.24</v>
      </c>
      <c r="H727" s="348">
        <f t="shared" si="73"/>
        <v>0.06</v>
      </c>
      <c r="I727" s="83">
        <f t="shared" si="73"/>
        <v>0.49</v>
      </c>
      <c r="J727" s="82">
        <f t="shared" si="73"/>
        <v>8.15</v>
      </c>
      <c r="K727" s="62">
        <f t="shared" ref="K727" si="74">((J727/G727)-1)*100</f>
        <v>151.54320987654319</v>
      </c>
    </row>
    <row r="728" spans="1:13" s="29" customFormat="1" ht="15" customHeight="1">
      <c r="A728" s="52"/>
      <c r="B728" s="34"/>
      <c r="C728" s="57"/>
      <c r="D728" s="54"/>
      <c r="E728" s="59"/>
      <c r="F728" s="45"/>
      <c r="G728" s="117"/>
      <c r="H728" s="59"/>
      <c r="I728" s="45"/>
      <c r="J728" s="117"/>
      <c r="K728" s="62"/>
      <c r="L728" s="285"/>
    </row>
    <row r="729" spans="1:13" s="29" customFormat="1" ht="15" customHeight="1">
      <c r="A729" s="52"/>
      <c r="B729" s="34"/>
      <c r="C729" s="57"/>
      <c r="D729" s="54"/>
      <c r="E729" s="59"/>
      <c r="F729" s="45"/>
      <c r="G729" s="117"/>
      <c r="H729" s="59"/>
      <c r="I729" s="45"/>
      <c r="J729" s="117"/>
      <c r="K729" s="62"/>
      <c r="L729" s="285"/>
    </row>
    <row r="730" spans="1:13" s="29" customFormat="1" ht="15" customHeight="1">
      <c r="A730" s="97" t="s">
        <v>421</v>
      </c>
      <c r="B730" s="101" t="s">
        <v>422</v>
      </c>
      <c r="C730" s="358"/>
      <c r="D730" s="103"/>
      <c r="E730" s="40"/>
      <c r="F730" s="116"/>
      <c r="G730" s="43" t="s">
        <v>255</v>
      </c>
      <c r="H730" s="338" t="s">
        <v>255</v>
      </c>
      <c r="I730" s="116" t="s">
        <v>255</v>
      </c>
      <c r="J730" s="43" t="s">
        <v>255</v>
      </c>
      <c r="K730" s="123"/>
    </row>
    <row r="731" spans="1:13" s="267" customFormat="1" ht="15" customHeight="1">
      <c r="A731" s="50" t="s">
        <v>342</v>
      </c>
      <c r="B731" s="268" t="s">
        <v>1278</v>
      </c>
      <c r="C731" s="56" t="s">
        <v>67</v>
      </c>
      <c r="D731" s="269" t="s">
        <v>630</v>
      </c>
      <c r="E731" s="270">
        <v>0</v>
      </c>
      <c r="F731" s="271">
        <v>0</v>
      </c>
      <c r="G731" s="272">
        <v>0.43</v>
      </c>
      <c r="H731" s="273">
        <v>0</v>
      </c>
      <c r="I731" s="271">
        <v>0</v>
      </c>
      <c r="J731" s="272">
        <v>0.13</v>
      </c>
      <c r="K731" s="62">
        <f t="shared" ref="K731:K739" si="75">((J731/G731)-1)*100</f>
        <v>-69.767441860465112</v>
      </c>
      <c r="L731" s="275"/>
      <c r="M731" s="266"/>
    </row>
    <row r="732" spans="1:13" s="267" customFormat="1" ht="15" customHeight="1">
      <c r="A732" s="50" t="s">
        <v>1299</v>
      </c>
      <c r="B732" s="268" t="s">
        <v>1298</v>
      </c>
      <c r="C732" s="56" t="s">
        <v>67</v>
      </c>
      <c r="D732" s="269" t="s">
        <v>635</v>
      </c>
      <c r="E732" s="270">
        <v>0</v>
      </c>
      <c r="F732" s="271">
        <v>0</v>
      </c>
      <c r="G732" s="272">
        <v>0.12</v>
      </c>
      <c r="H732" s="273">
        <v>0</v>
      </c>
      <c r="I732" s="271">
        <v>0</v>
      </c>
      <c r="J732" s="272">
        <v>0.31</v>
      </c>
      <c r="K732" s="62">
        <f t="shared" si="75"/>
        <v>158.33333333333334</v>
      </c>
      <c r="L732" s="275"/>
      <c r="M732" s="266"/>
    </row>
    <row r="733" spans="1:13" s="267" customFormat="1" ht="15" customHeight="1">
      <c r="A733" s="50" t="s">
        <v>350</v>
      </c>
      <c r="B733" s="268" t="s">
        <v>1277</v>
      </c>
      <c r="C733" s="56" t="s">
        <v>67</v>
      </c>
      <c r="D733" s="269" t="s">
        <v>635</v>
      </c>
      <c r="E733" s="270">
        <v>0</v>
      </c>
      <c r="F733" s="271">
        <v>0</v>
      </c>
      <c r="G733" s="272">
        <v>1.56</v>
      </c>
      <c r="H733" s="273">
        <v>0</v>
      </c>
      <c r="I733" s="271">
        <v>0</v>
      </c>
      <c r="J733" s="272">
        <v>1.21</v>
      </c>
      <c r="K733" s="62">
        <f t="shared" si="75"/>
        <v>-22.435897435897445</v>
      </c>
      <c r="L733" s="275"/>
      <c r="M733" s="266"/>
    </row>
    <row r="734" spans="1:13" s="267" customFormat="1" ht="15" customHeight="1">
      <c r="A734" s="50" t="s">
        <v>1220</v>
      </c>
      <c r="B734" s="389" t="s">
        <v>1219</v>
      </c>
      <c r="C734" s="56" t="s">
        <v>67</v>
      </c>
      <c r="D734" s="402" t="s">
        <v>635</v>
      </c>
      <c r="E734" s="270">
        <v>0</v>
      </c>
      <c r="F734" s="271">
        <v>0</v>
      </c>
      <c r="G734" s="272">
        <v>0.19</v>
      </c>
      <c r="H734" s="273">
        <v>0</v>
      </c>
      <c r="I734" s="271">
        <v>0</v>
      </c>
      <c r="J734" s="272">
        <v>0.54</v>
      </c>
      <c r="K734" s="62">
        <f>((J734/G734)-1)*100</f>
        <v>184.21052631578948</v>
      </c>
      <c r="L734" s="275"/>
      <c r="M734" s="266"/>
    </row>
    <row r="735" spans="1:13" s="267" customFormat="1" ht="15" customHeight="1">
      <c r="A735" s="50" t="s">
        <v>140</v>
      </c>
      <c r="B735" s="268" t="s">
        <v>1281</v>
      </c>
      <c r="C735" s="56" t="s">
        <v>67</v>
      </c>
      <c r="D735" s="269" t="s">
        <v>436</v>
      </c>
      <c r="E735" s="270">
        <v>0</v>
      </c>
      <c r="F735" s="271">
        <v>0</v>
      </c>
      <c r="G735" s="272">
        <v>7.0000000000000007E-2</v>
      </c>
      <c r="H735" s="273">
        <v>0</v>
      </c>
      <c r="I735" s="271">
        <v>0</v>
      </c>
      <c r="J735" s="272">
        <v>0.63</v>
      </c>
      <c r="K735" s="62">
        <f t="shared" si="75"/>
        <v>800</v>
      </c>
      <c r="L735" s="275"/>
      <c r="M735" s="266"/>
    </row>
    <row r="736" spans="1:13" s="267" customFormat="1" ht="15" customHeight="1">
      <c r="A736" s="50" t="s">
        <v>192</v>
      </c>
      <c r="B736" s="268" t="s">
        <v>1280</v>
      </c>
      <c r="C736" s="56" t="s">
        <v>67</v>
      </c>
      <c r="D736" s="269" t="s">
        <v>436</v>
      </c>
      <c r="E736" s="270">
        <v>0</v>
      </c>
      <c r="F736" s="271">
        <v>0</v>
      </c>
      <c r="G736" s="272">
        <v>0.84</v>
      </c>
      <c r="H736" s="273">
        <v>0</v>
      </c>
      <c r="I736" s="271">
        <v>0</v>
      </c>
      <c r="J736" s="272">
        <v>0.77</v>
      </c>
      <c r="K736" s="62">
        <f t="shared" si="75"/>
        <v>-8.333333333333325</v>
      </c>
      <c r="L736" s="275"/>
      <c r="M736" s="266"/>
    </row>
    <row r="737" spans="1:18" s="267" customFormat="1" ht="15" customHeight="1">
      <c r="A737" s="50" t="s">
        <v>20</v>
      </c>
      <c r="B737" s="268" t="s">
        <v>435</v>
      </c>
      <c r="C737" s="56" t="s">
        <v>67</v>
      </c>
      <c r="D737" s="269" t="s">
        <v>436</v>
      </c>
      <c r="E737" s="270">
        <v>0</v>
      </c>
      <c r="F737" s="271">
        <v>0</v>
      </c>
      <c r="G737" s="272">
        <v>1.03</v>
      </c>
      <c r="H737" s="273">
        <v>0</v>
      </c>
      <c r="I737" s="271">
        <v>0</v>
      </c>
      <c r="J737" s="272">
        <v>1.39</v>
      </c>
      <c r="K737" s="62">
        <f t="shared" si="75"/>
        <v>34.951456310679596</v>
      </c>
      <c r="L737" s="275"/>
      <c r="M737" s="266"/>
    </row>
    <row r="738" spans="1:18" s="267" customFormat="1" ht="15" customHeight="1">
      <c r="A738" s="50" t="s">
        <v>21</v>
      </c>
      <c r="B738" s="268" t="s">
        <v>437</v>
      </c>
      <c r="C738" s="56" t="s">
        <v>67</v>
      </c>
      <c r="D738" s="269" t="s">
        <v>436</v>
      </c>
      <c r="E738" s="270">
        <v>0</v>
      </c>
      <c r="F738" s="271">
        <v>0</v>
      </c>
      <c r="G738" s="272">
        <v>0.71</v>
      </c>
      <c r="H738" s="273">
        <v>0</v>
      </c>
      <c r="I738" s="271">
        <v>0</v>
      </c>
      <c r="J738" s="272">
        <v>0.5</v>
      </c>
      <c r="K738" s="62">
        <f t="shared" si="75"/>
        <v>-29.577464788732389</v>
      </c>
      <c r="L738" s="275"/>
      <c r="M738" s="266"/>
    </row>
    <row r="739" spans="1:18" s="267" customFormat="1" ht="15" customHeight="1">
      <c r="A739" s="50" t="s">
        <v>212</v>
      </c>
      <c r="B739" s="268" t="s">
        <v>1279</v>
      </c>
      <c r="C739" s="56" t="s">
        <v>67</v>
      </c>
      <c r="D739" s="269" t="s">
        <v>436</v>
      </c>
      <c r="E739" s="270">
        <v>0</v>
      </c>
      <c r="F739" s="271">
        <v>0</v>
      </c>
      <c r="G739" s="272">
        <v>1.62</v>
      </c>
      <c r="H739" s="273">
        <v>0</v>
      </c>
      <c r="I739" s="271">
        <v>0</v>
      </c>
      <c r="J739" s="272">
        <v>0.89</v>
      </c>
      <c r="K739" s="62">
        <f t="shared" si="75"/>
        <v>-45.061728395061728</v>
      </c>
      <c r="L739" s="275"/>
      <c r="M739" s="266"/>
    </row>
    <row r="740" spans="1:18" s="30" customFormat="1" ht="15" customHeight="1">
      <c r="A740" s="50"/>
      <c r="B740" s="14"/>
      <c r="C740" s="56"/>
      <c r="D740" s="54"/>
      <c r="E740" s="59"/>
      <c r="F740" s="45"/>
      <c r="G740" s="117"/>
      <c r="H740" s="59"/>
      <c r="I740" s="45"/>
      <c r="J740" s="117"/>
      <c r="K740" s="381"/>
      <c r="L740" s="29"/>
    </row>
    <row r="741" spans="1:18" s="11" customFormat="1" ht="15" customHeight="1">
      <c r="A741" s="463" t="s">
        <v>423</v>
      </c>
      <c r="B741" s="464"/>
      <c r="C741" s="55"/>
      <c r="D741" s="53"/>
      <c r="E741" s="348">
        <f t="shared" ref="E741:J741" si="76">SUM(E731:E740)</f>
        <v>0</v>
      </c>
      <c r="F741" s="83">
        <f t="shared" si="76"/>
        <v>0</v>
      </c>
      <c r="G741" s="82">
        <f t="shared" si="76"/>
        <v>6.57</v>
      </c>
      <c r="H741" s="348">
        <f t="shared" si="76"/>
        <v>0</v>
      </c>
      <c r="I741" s="83">
        <f t="shared" si="76"/>
        <v>0</v>
      </c>
      <c r="J741" s="82">
        <f t="shared" si="76"/>
        <v>6.3699999999999992</v>
      </c>
      <c r="K741" s="381">
        <f t="shared" ref="K741" si="77">((J741/G741)-1)*100</f>
        <v>-3.0441400304414112</v>
      </c>
    </row>
    <row r="742" spans="1:18" s="29" customFormat="1" ht="15" customHeight="1">
      <c r="A742" s="69"/>
      <c r="B742" s="70"/>
      <c r="C742" s="70"/>
      <c r="D742" s="71"/>
      <c r="E742" s="72"/>
      <c r="F742" s="72"/>
      <c r="G742" s="72"/>
      <c r="H742" s="72"/>
      <c r="I742" s="72"/>
      <c r="J742" s="72"/>
      <c r="K742" s="73"/>
    </row>
    <row r="743" spans="1:18" s="11" customFormat="1" ht="20.100000000000001" customHeight="1">
      <c r="A743" s="454" t="s">
        <v>424</v>
      </c>
      <c r="B743" s="455"/>
      <c r="C743" s="357"/>
      <c r="D743" s="53"/>
      <c r="E743" s="100">
        <f t="shared" ref="E743:J743" si="78">SUM(E636:E742)/2</f>
        <v>0.7</v>
      </c>
      <c r="F743" s="99">
        <f t="shared" si="78"/>
        <v>20.000000000000004</v>
      </c>
      <c r="G743" s="98">
        <f t="shared" si="78"/>
        <v>350.77</v>
      </c>
      <c r="H743" s="349">
        <f t="shared" si="78"/>
        <v>0.38000000000000012</v>
      </c>
      <c r="I743" s="99">
        <f t="shared" si="78"/>
        <v>24.309999999999992</v>
      </c>
      <c r="J743" s="98">
        <f t="shared" si="78"/>
        <v>372.43999999999983</v>
      </c>
      <c r="K743" s="62">
        <f t="shared" ref="K743:K744" si="79">((J743/G743)-1)*100</f>
        <v>6.1778373293040589</v>
      </c>
      <c r="M743" s="410"/>
      <c r="N743" s="410"/>
      <c r="O743" s="410"/>
      <c r="P743" s="410"/>
      <c r="Q743" s="410"/>
      <c r="R743" s="410"/>
    </row>
    <row r="744" spans="1:18" s="11" customFormat="1" ht="20.100000000000001" customHeight="1">
      <c r="A744" s="454" t="s">
        <v>425</v>
      </c>
      <c r="B744" s="455"/>
      <c r="C744" s="357"/>
      <c r="D744" s="53"/>
      <c r="E744" s="100">
        <v>1.59</v>
      </c>
      <c r="F744" s="99">
        <v>25.04</v>
      </c>
      <c r="G744" s="98">
        <v>390.86</v>
      </c>
      <c r="H744" s="349">
        <v>1.61</v>
      </c>
      <c r="I744" s="99">
        <v>37.18</v>
      </c>
      <c r="J744" s="98">
        <v>427.23</v>
      </c>
      <c r="K744" s="62">
        <f t="shared" si="79"/>
        <v>9.3051220385815814</v>
      </c>
    </row>
    <row r="745" spans="1:18" s="29" customFormat="1" ht="15" customHeight="1">
      <c r="A745" s="69"/>
      <c r="B745" s="70"/>
      <c r="C745" s="70"/>
      <c r="D745" s="71"/>
      <c r="E745" s="72"/>
      <c r="F745" s="72"/>
      <c r="G745" s="72"/>
      <c r="H745" s="72"/>
      <c r="I745" s="72"/>
      <c r="J745" s="72"/>
      <c r="K745" s="73"/>
    </row>
    <row r="746" spans="1:18">
      <c r="H746" s="202"/>
      <c r="I746" s="202"/>
      <c r="J746" s="202"/>
    </row>
    <row r="747" spans="1:18" s="29" customFormat="1" ht="15" customHeight="1">
      <c r="A747" s="67"/>
      <c r="B747" s="39"/>
      <c r="C747" s="39"/>
      <c r="D747" s="68"/>
      <c r="E747" s="74"/>
      <c r="F747" s="74"/>
      <c r="G747" s="74"/>
      <c r="H747" s="74"/>
      <c r="I747" s="74"/>
      <c r="J747" s="74"/>
      <c r="K747" s="75"/>
    </row>
    <row r="748" spans="1:18" s="11" customFormat="1" ht="20.100000000000001" customHeight="1">
      <c r="A748" s="7" t="s">
        <v>426</v>
      </c>
      <c r="B748" s="24" t="s">
        <v>427</v>
      </c>
      <c r="C748" s="8"/>
      <c r="D748" s="61"/>
      <c r="E748" s="9"/>
      <c r="F748" s="9"/>
      <c r="G748" s="9"/>
      <c r="H748" s="9"/>
      <c r="I748" s="9"/>
      <c r="J748" s="9"/>
      <c r="K748" s="10"/>
    </row>
    <row r="749" spans="1:18" s="66" customFormat="1" ht="15" customHeight="1">
      <c r="A749" s="76"/>
      <c r="B749" s="76"/>
      <c r="C749" s="76"/>
      <c r="D749" s="78"/>
      <c r="E749" s="76"/>
      <c r="F749" s="76"/>
      <c r="G749" s="76"/>
      <c r="H749" s="76"/>
      <c r="I749" s="76"/>
      <c r="J749" s="76"/>
      <c r="K749" s="77"/>
      <c r="L749" s="39"/>
    </row>
    <row r="750" spans="1:18" s="28" customFormat="1" ht="15" customHeight="1">
      <c r="A750" s="456" t="s">
        <v>282</v>
      </c>
      <c r="B750" s="448" t="s">
        <v>250</v>
      </c>
      <c r="C750" s="450" t="s">
        <v>283</v>
      </c>
      <c r="D750" s="452" t="s">
        <v>284</v>
      </c>
      <c r="E750" s="460" t="s">
        <v>510</v>
      </c>
      <c r="F750" s="461"/>
      <c r="G750" s="462"/>
      <c r="H750" s="460" t="s">
        <v>1410</v>
      </c>
      <c r="I750" s="461"/>
      <c r="J750" s="462"/>
      <c r="K750" s="121" t="s">
        <v>249</v>
      </c>
    </row>
    <row r="751" spans="1:18" s="28" customFormat="1">
      <c r="A751" s="457"/>
      <c r="B751" s="449"/>
      <c r="C751" s="451"/>
      <c r="D751" s="453"/>
      <c r="E751" s="111" t="s">
        <v>251</v>
      </c>
      <c r="F751" s="112" t="s">
        <v>252</v>
      </c>
      <c r="G751" s="115" t="s">
        <v>253</v>
      </c>
      <c r="H751" s="114" t="s">
        <v>251</v>
      </c>
      <c r="I751" s="113" t="s">
        <v>252</v>
      </c>
      <c r="J751" s="293" t="s">
        <v>253</v>
      </c>
      <c r="K751" s="122" t="s">
        <v>254</v>
      </c>
    </row>
    <row r="752" spans="1:18" s="267" customFormat="1" ht="15" customHeight="1">
      <c r="A752" s="50"/>
      <c r="B752" s="268"/>
      <c r="C752" s="56"/>
      <c r="D752" s="269"/>
      <c r="E752" s="270"/>
      <c r="F752" s="271"/>
      <c r="G752" s="272"/>
      <c r="H752" s="273"/>
      <c r="I752" s="271"/>
      <c r="J752" s="272"/>
      <c r="K752" s="274"/>
      <c r="L752" s="275"/>
      <c r="M752" s="266"/>
    </row>
    <row r="753" spans="1:13" s="267" customFormat="1" ht="15" customHeight="1">
      <c r="A753" s="50" t="s">
        <v>1316</v>
      </c>
      <c r="B753" s="268" t="s">
        <v>1315</v>
      </c>
      <c r="C753" s="56" t="s">
        <v>104</v>
      </c>
      <c r="D753" s="269" t="s">
        <v>533</v>
      </c>
      <c r="E753" s="270">
        <v>0</v>
      </c>
      <c r="F753" s="271">
        <v>7.0000000000000007E-2</v>
      </c>
      <c r="G753" s="272">
        <v>0.3</v>
      </c>
      <c r="H753" s="273">
        <v>0</v>
      </c>
      <c r="I753" s="271">
        <v>0.08</v>
      </c>
      <c r="J753" s="272">
        <v>0.19</v>
      </c>
      <c r="K753" s="62">
        <f t="shared" ref="K753:K759" si="80">((J753/G753)-1)*100</f>
        <v>-36.666666666666657</v>
      </c>
      <c r="L753" s="275"/>
      <c r="M753" s="266"/>
    </row>
    <row r="754" spans="1:13" s="267" customFormat="1" ht="15" customHeight="1">
      <c r="A754" s="50" t="s">
        <v>1314</v>
      </c>
      <c r="B754" s="268" t="s">
        <v>1313</v>
      </c>
      <c r="C754" s="56" t="s">
        <v>104</v>
      </c>
      <c r="D754" s="269" t="s">
        <v>533</v>
      </c>
      <c r="E754" s="270">
        <v>0</v>
      </c>
      <c r="F754" s="271">
        <v>0.94</v>
      </c>
      <c r="G754" s="272">
        <v>0</v>
      </c>
      <c r="H754" s="273">
        <v>0</v>
      </c>
      <c r="I754" s="271">
        <v>0</v>
      </c>
      <c r="J754" s="272">
        <v>0.56999999999999995</v>
      </c>
      <c r="K754" s="62" t="e">
        <f t="shared" si="80"/>
        <v>#DIV/0!</v>
      </c>
      <c r="L754" s="275"/>
      <c r="M754" s="266"/>
    </row>
    <row r="755" spans="1:13" s="267" customFormat="1" ht="15" customHeight="1">
      <c r="A755" s="50" t="s">
        <v>1312</v>
      </c>
      <c r="B755" s="268" t="s">
        <v>1311</v>
      </c>
      <c r="C755" s="56" t="s">
        <v>104</v>
      </c>
      <c r="D755" s="269" t="s">
        <v>533</v>
      </c>
      <c r="E755" s="270">
        <v>0</v>
      </c>
      <c r="F755" s="271">
        <v>0.28999999999999998</v>
      </c>
      <c r="G755" s="272">
        <v>0.68</v>
      </c>
      <c r="H755" s="273">
        <v>0</v>
      </c>
      <c r="I755" s="271">
        <v>0.28999999999999998</v>
      </c>
      <c r="J755" s="272">
        <v>0.65</v>
      </c>
      <c r="K755" s="62">
        <f t="shared" si="80"/>
        <v>-4.4117647058823595</v>
      </c>
      <c r="L755" s="275"/>
      <c r="M755" s="266"/>
    </row>
    <row r="756" spans="1:13" s="267" customFormat="1" ht="15" customHeight="1">
      <c r="A756" s="50" t="s">
        <v>234</v>
      </c>
      <c r="B756" s="268" t="s">
        <v>1310</v>
      </c>
      <c r="C756" s="56" t="s">
        <v>104</v>
      </c>
      <c r="D756" s="269" t="s">
        <v>1083</v>
      </c>
      <c r="E756" s="270">
        <v>0.01</v>
      </c>
      <c r="F756" s="271">
        <v>0.06</v>
      </c>
      <c r="G756" s="272">
        <v>4.5599999999999996</v>
      </c>
      <c r="H756" s="273">
        <v>0</v>
      </c>
      <c r="I756" s="271">
        <v>1.1299999999999999</v>
      </c>
      <c r="J756" s="272">
        <v>3.45</v>
      </c>
      <c r="K756" s="62">
        <f>((J756/G756)-1)*100</f>
        <v>-24.342105263157887</v>
      </c>
      <c r="L756" s="275"/>
      <c r="M756" s="266"/>
    </row>
    <row r="757" spans="1:13" s="267" customFormat="1" ht="15" customHeight="1">
      <c r="A757" s="50" t="s">
        <v>1308</v>
      </c>
      <c r="B757" s="389" t="s">
        <v>1445</v>
      </c>
      <c r="C757" s="56" t="s">
        <v>104</v>
      </c>
      <c r="D757" s="269" t="s">
        <v>557</v>
      </c>
      <c r="E757" s="270">
        <v>0</v>
      </c>
      <c r="F757" s="271">
        <v>0</v>
      </c>
      <c r="G757" s="272">
        <v>0.99</v>
      </c>
      <c r="H757" s="273">
        <v>0</v>
      </c>
      <c r="I757" s="271">
        <v>0.12</v>
      </c>
      <c r="J757" s="272">
        <v>0.43</v>
      </c>
      <c r="K757" s="62">
        <f t="shared" si="80"/>
        <v>-56.56565656565656</v>
      </c>
      <c r="L757" s="275"/>
      <c r="M757" s="266"/>
    </row>
    <row r="758" spans="1:13" s="267" customFormat="1" ht="15" customHeight="1">
      <c r="A758" s="50" t="s">
        <v>1307</v>
      </c>
      <c r="B758" s="268" t="s">
        <v>1306</v>
      </c>
      <c r="C758" s="56" t="s">
        <v>104</v>
      </c>
      <c r="D758" s="269" t="s">
        <v>557</v>
      </c>
      <c r="E758" s="270">
        <v>0</v>
      </c>
      <c r="F758" s="271">
        <v>0.43</v>
      </c>
      <c r="G758" s="272">
        <v>0.93</v>
      </c>
      <c r="H758" s="273">
        <v>0</v>
      </c>
      <c r="I758" s="271">
        <v>0.52</v>
      </c>
      <c r="J758" s="272">
        <v>1.03</v>
      </c>
      <c r="K758" s="62">
        <f t="shared" si="80"/>
        <v>10.752688172043001</v>
      </c>
      <c r="L758" s="275"/>
      <c r="M758" s="266"/>
    </row>
    <row r="759" spans="1:13" s="267" customFormat="1" ht="15" customHeight="1">
      <c r="A759" s="50" t="s">
        <v>245</v>
      </c>
      <c r="B759" s="268" t="s">
        <v>1305</v>
      </c>
      <c r="C759" s="56" t="s">
        <v>104</v>
      </c>
      <c r="D759" s="269" t="s">
        <v>557</v>
      </c>
      <c r="E759" s="270">
        <v>0</v>
      </c>
      <c r="F759" s="271">
        <v>4.28</v>
      </c>
      <c r="G759" s="272">
        <v>52.36</v>
      </c>
      <c r="H759" s="273">
        <v>0</v>
      </c>
      <c r="I759" s="271">
        <v>2.35</v>
      </c>
      <c r="J759" s="272">
        <v>20.95</v>
      </c>
      <c r="K759" s="62">
        <f t="shared" si="80"/>
        <v>-59.988540870893814</v>
      </c>
      <c r="L759" s="275"/>
      <c r="M759" s="266"/>
    </row>
    <row r="760" spans="1:13" s="29" customFormat="1" ht="15" customHeight="1">
      <c r="A760" s="50"/>
      <c r="B760" s="33"/>
      <c r="C760" s="56"/>
      <c r="D760" s="54"/>
      <c r="E760" s="59"/>
      <c r="F760" s="45"/>
      <c r="G760" s="117"/>
      <c r="H760" s="59"/>
      <c r="I760" s="45"/>
      <c r="J760" s="117"/>
      <c r="K760" s="62"/>
    </row>
    <row r="761" spans="1:13" s="29" customFormat="1" ht="15" customHeight="1">
      <c r="A761" s="69"/>
      <c r="B761" s="70"/>
      <c r="C761" s="70"/>
      <c r="D761" s="71"/>
      <c r="E761" s="72"/>
      <c r="F761" s="72"/>
      <c r="G761" s="72"/>
      <c r="H761" s="72"/>
      <c r="I761" s="72"/>
      <c r="J761" s="72"/>
      <c r="K761" s="73"/>
    </row>
    <row r="762" spans="1:13" s="11" customFormat="1" ht="20.100000000000001" customHeight="1">
      <c r="A762" s="454" t="s">
        <v>428</v>
      </c>
      <c r="B762" s="455"/>
      <c r="C762" s="357"/>
      <c r="D762" s="53"/>
      <c r="E762" s="100">
        <f>SUM(E753:E761)</f>
        <v>0.01</v>
      </c>
      <c r="F762" s="99">
        <f t="shared" ref="F762:J762" si="81">SUM(F753:F761)</f>
        <v>6.07</v>
      </c>
      <c r="G762" s="98">
        <f t="shared" si="81"/>
        <v>59.82</v>
      </c>
      <c r="H762" s="349">
        <f t="shared" si="81"/>
        <v>0</v>
      </c>
      <c r="I762" s="99">
        <f t="shared" si="81"/>
        <v>4.49</v>
      </c>
      <c r="J762" s="98">
        <f t="shared" si="81"/>
        <v>27.27</v>
      </c>
      <c r="K762" s="124">
        <f t="shared" ref="K762:K763" si="82">((J762/G762)-1)*100</f>
        <v>-54.413239719157481</v>
      </c>
    </row>
    <row r="763" spans="1:13" s="11" customFormat="1" ht="20.100000000000001" customHeight="1">
      <c r="A763" s="454" t="s">
        <v>429</v>
      </c>
      <c r="B763" s="455"/>
      <c r="C763" s="357"/>
      <c r="D763" s="53"/>
      <c r="E763" s="100">
        <v>0.01</v>
      </c>
      <c r="F763" s="99">
        <v>6.46</v>
      </c>
      <c r="G763" s="98">
        <v>65.25</v>
      </c>
      <c r="H763" s="349">
        <v>0</v>
      </c>
      <c r="I763" s="99">
        <v>4.9400000000000004</v>
      </c>
      <c r="J763" s="98">
        <v>31.39</v>
      </c>
      <c r="K763" s="124">
        <f t="shared" si="82"/>
        <v>-51.892720306513404</v>
      </c>
    </row>
    <row r="764" spans="1:13" s="29" customFormat="1" ht="15" customHeight="1">
      <c r="A764" s="69"/>
      <c r="B764" s="70"/>
      <c r="C764" s="70"/>
      <c r="D764" s="71"/>
      <c r="E764" s="72"/>
      <c r="F764" s="72"/>
      <c r="G764" s="72"/>
      <c r="H764" s="72"/>
      <c r="I764" s="72"/>
      <c r="J764" s="72"/>
      <c r="K764" s="73"/>
    </row>
    <row r="765" spans="1:13" s="29" customFormat="1" ht="15" customHeight="1">
      <c r="A765" s="67"/>
      <c r="B765" s="39"/>
      <c r="C765" s="39"/>
      <c r="D765" s="68"/>
      <c r="E765" s="74"/>
      <c r="F765" s="74"/>
      <c r="G765" s="74"/>
      <c r="H765" s="74"/>
      <c r="I765" s="74"/>
      <c r="J765" s="74"/>
      <c r="K765" s="75"/>
    </row>
    <row r="766" spans="1:13" s="29" customFormat="1" ht="15" customHeight="1">
      <c r="A766" s="67"/>
      <c r="B766" s="39"/>
      <c r="C766" s="39"/>
      <c r="D766" s="68"/>
      <c r="E766" s="74"/>
      <c r="F766" s="74"/>
      <c r="G766" s="74"/>
      <c r="H766" s="74"/>
      <c r="I766" s="74"/>
      <c r="J766" s="74"/>
      <c r="K766" s="75"/>
    </row>
    <row r="767" spans="1:13" s="11" customFormat="1" ht="20.100000000000001" customHeight="1">
      <c r="A767" s="7" t="s">
        <v>430</v>
      </c>
      <c r="B767" s="24" t="s">
        <v>56</v>
      </c>
      <c r="C767" s="8"/>
      <c r="D767" s="61"/>
      <c r="E767" s="9"/>
      <c r="F767" s="9"/>
      <c r="G767" s="9"/>
      <c r="H767" s="9"/>
      <c r="I767" s="9"/>
      <c r="J767" s="9"/>
      <c r="K767" s="10"/>
    </row>
    <row r="768" spans="1:13" s="66" customFormat="1" ht="15" customHeight="1">
      <c r="A768" s="76"/>
      <c r="B768" s="76"/>
      <c r="C768" s="76"/>
      <c r="D768" s="78"/>
      <c r="E768" s="76"/>
      <c r="F768" s="76"/>
      <c r="G768" s="76"/>
      <c r="H768" s="76"/>
      <c r="I768" s="76"/>
      <c r="J768" s="76"/>
      <c r="K768" s="77"/>
      <c r="L768" s="39"/>
    </row>
    <row r="769" spans="1:13" s="28" customFormat="1" ht="15" customHeight="1">
      <c r="A769" s="456" t="s">
        <v>282</v>
      </c>
      <c r="B769" s="448" t="s">
        <v>250</v>
      </c>
      <c r="C769" s="450" t="s">
        <v>283</v>
      </c>
      <c r="D769" s="452" t="s">
        <v>284</v>
      </c>
      <c r="E769" s="460" t="s">
        <v>510</v>
      </c>
      <c r="F769" s="461"/>
      <c r="G769" s="462"/>
      <c r="H769" s="460" t="s">
        <v>1410</v>
      </c>
      <c r="I769" s="461"/>
      <c r="J769" s="462"/>
      <c r="K769" s="121" t="s">
        <v>249</v>
      </c>
    </row>
    <row r="770" spans="1:13" s="28" customFormat="1">
      <c r="A770" s="457"/>
      <c r="B770" s="449"/>
      <c r="C770" s="451"/>
      <c r="D770" s="453"/>
      <c r="E770" s="111" t="s">
        <v>251</v>
      </c>
      <c r="F770" s="112" t="s">
        <v>252</v>
      </c>
      <c r="G770" s="115" t="s">
        <v>253</v>
      </c>
      <c r="H770" s="114" t="s">
        <v>251</v>
      </c>
      <c r="I770" s="113" t="s">
        <v>252</v>
      </c>
      <c r="J770" s="293" t="s">
        <v>253</v>
      </c>
      <c r="K770" s="122" t="s">
        <v>254</v>
      </c>
    </row>
    <row r="771" spans="1:13" s="267" customFormat="1" ht="15" customHeight="1">
      <c r="A771" s="50"/>
      <c r="B771" s="268"/>
      <c r="C771" s="56"/>
      <c r="D771" s="269"/>
      <c r="E771" s="270"/>
      <c r="F771" s="271"/>
      <c r="G771" s="272"/>
      <c r="H771" s="273"/>
      <c r="I771" s="271"/>
      <c r="J771" s="272"/>
      <c r="K771" s="274"/>
      <c r="L771" s="275"/>
      <c r="M771" s="266"/>
    </row>
    <row r="772" spans="1:13" s="267" customFormat="1" ht="15" customHeight="1">
      <c r="A772" s="50" t="s">
        <v>1335</v>
      </c>
      <c r="B772" s="268" t="s">
        <v>1334</v>
      </c>
      <c r="C772" s="56" t="s">
        <v>115</v>
      </c>
      <c r="D772" s="269" t="s">
        <v>572</v>
      </c>
      <c r="E772" s="270">
        <v>0</v>
      </c>
      <c r="F772" s="271">
        <v>0</v>
      </c>
      <c r="G772" s="272">
        <v>0.95</v>
      </c>
      <c r="H772" s="273">
        <v>0</v>
      </c>
      <c r="I772" s="271">
        <v>0</v>
      </c>
      <c r="J772" s="272">
        <v>0.6</v>
      </c>
      <c r="K772" s="62">
        <f t="shared" ref="K772:K782" si="83">((J772/G772)-1)*100</f>
        <v>-36.842105263157897</v>
      </c>
      <c r="L772" s="275"/>
      <c r="M772" s="266"/>
    </row>
    <row r="773" spans="1:13" s="267" customFormat="1" ht="15" customHeight="1">
      <c r="A773" s="50" t="s">
        <v>1333</v>
      </c>
      <c r="B773" s="268" t="s">
        <v>1332</v>
      </c>
      <c r="C773" s="56" t="s">
        <v>115</v>
      </c>
      <c r="D773" s="269" t="s">
        <v>557</v>
      </c>
      <c r="E773" s="270">
        <v>0</v>
      </c>
      <c r="F773" s="271">
        <v>0</v>
      </c>
      <c r="G773" s="272">
        <v>1.22</v>
      </c>
      <c r="H773" s="273">
        <v>0.02</v>
      </c>
      <c r="I773" s="271">
        <v>0</v>
      </c>
      <c r="J773" s="272">
        <v>1.2</v>
      </c>
      <c r="K773" s="62">
        <f t="shared" si="83"/>
        <v>-1.6393442622950838</v>
      </c>
      <c r="L773" s="275"/>
      <c r="M773" s="266"/>
    </row>
    <row r="774" spans="1:13" s="267" customFormat="1" ht="15" customHeight="1">
      <c r="A774" s="50" t="s">
        <v>339</v>
      </c>
      <c r="B774" s="389" t="s">
        <v>1309</v>
      </c>
      <c r="C774" s="56" t="s">
        <v>115</v>
      </c>
      <c r="D774" s="269" t="s">
        <v>557</v>
      </c>
      <c r="E774" s="270">
        <v>0</v>
      </c>
      <c r="F774" s="271">
        <v>0</v>
      </c>
      <c r="G774" s="272">
        <v>3.7</v>
      </c>
      <c r="H774" s="273">
        <v>0.02</v>
      </c>
      <c r="I774" s="271">
        <v>0</v>
      </c>
      <c r="J774" s="272">
        <v>2.74</v>
      </c>
      <c r="K774" s="62">
        <f>((J774/G774)-1)*100</f>
        <v>-25.945945945945947</v>
      </c>
      <c r="L774" s="275"/>
      <c r="M774" s="266"/>
    </row>
    <row r="775" spans="1:13" s="267" customFormat="1" ht="15" customHeight="1">
      <c r="A775" s="50" t="s">
        <v>1331</v>
      </c>
      <c r="B775" s="268" t="s">
        <v>1330</v>
      </c>
      <c r="C775" s="56" t="s">
        <v>115</v>
      </c>
      <c r="D775" s="269" t="s">
        <v>557</v>
      </c>
      <c r="E775" s="270">
        <v>0</v>
      </c>
      <c r="F775" s="271">
        <v>0</v>
      </c>
      <c r="G775" s="272">
        <v>0.88</v>
      </c>
      <c r="H775" s="273">
        <v>0.01</v>
      </c>
      <c r="I775" s="271">
        <v>0</v>
      </c>
      <c r="J775" s="272">
        <v>0.99</v>
      </c>
      <c r="K775" s="62">
        <f t="shared" si="83"/>
        <v>12.5</v>
      </c>
      <c r="L775" s="275"/>
      <c r="M775" s="266"/>
    </row>
    <row r="776" spans="1:13" s="267" customFormat="1" ht="15" customHeight="1">
      <c r="A776" s="50" t="s">
        <v>1329</v>
      </c>
      <c r="B776" s="268" t="s">
        <v>1328</v>
      </c>
      <c r="C776" s="56" t="s">
        <v>115</v>
      </c>
      <c r="D776" s="269" t="s">
        <v>557</v>
      </c>
      <c r="E776" s="270">
        <v>0</v>
      </c>
      <c r="F776" s="271">
        <v>0.11</v>
      </c>
      <c r="G776" s="272">
        <v>0.38</v>
      </c>
      <c r="H776" s="273">
        <v>0</v>
      </c>
      <c r="I776" s="271">
        <v>0</v>
      </c>
      <c r="J776" s="272">
        <v>0.49</v>
      </c>
      <c r="K776" s="62">
        <f t="shared" si="83"/>
        <v>28.947368421052634</v>
      </c>
      <c r="L776" s="275"/>
      <c r="M776" s="266"/>
    </row>
    <row r="777" spans="1:13" s="267" customFormat="1" ht="15" customHeight="1">
      <c r="A777" s="50" t="s">
        <v>1449</v>
      </c>
      <c r="B777" s="268" t="s">
        <v>1450</v>
      </c>
      <c r="C777" s="56" t="s">
        <v>115</v>
      </c>
      <c r="D777" s="269" t="s">
        <v>557</v>
      </c>
      <c r="E777" s="270">
        <v>0</v>
      </c>
      <c r="F777" s="271">
        <v>0</v>
      </c>
      <c r="G777" s="272">
        <v>2.14</v>
      </c>
      <c r="H777" s="273">
        <v>0</v>
      </c>
      <c r="I777" s="271">
        <v>0.5</v>
      </c>
      <c r="J777" s="272">
        <v>0</v>
      </c>
      <c r="K777" s="62">
        <f t="shared" si="83"/>
        <v>-100</v>
      </c>
      <c r="L777" s="275"/>
      <c r="M777" s="266"/>
    </row>
    <row r="778" spans="1:13" s="267" customFormat="1" ht="15" customHeight="1">
      <c r="A778" s="50" t="s">
        <v>1327</v>
      </c>
      <c r="B778" s="268" t="s">
        <v>1326</v>
      </c>
      <c r="C778" s="56" t="s">
        <v>115</v>
      </c>
      <c r="D778" s="269" t="s">
        <v>557</v>
      </c>
      <c r="E778" s="270">
        <v>0</v>
      </c>
      <c r="F778" s="271">
        <v>1.56</v>
      </c>
      <c r="G778" s="272">
        <v>1.08</v>
      </c>
      <c r="H778" s="273">
        <v>0</v>
      </c>
      <c r="I778" s="271">
        <v>2.91</v>
      </c>
      <c r="J778" s="272">
        <v>2.36</v>
      </c>
      <c r="K778" s="62">
        <f t="shared" si="83"/>
        <v>118.5185185185185</v>
      </c>
      <c r="L778" s="275"/>
      <c r="M778" s="266"/>
    </row>
    <row r="779" spans="1:13" s="267" customFormat="1" ht="15" customHeight="1">
      <c r="A779" s="50" t="s">
        <v>241</v>
      </c>
      <c r="B779" s="268" t="s">
        <v>1325</v>
      </c>
      <c r="C779" s="56" t="s">
        <v>115</v>
      </c>
      <c r="D779" s="269" t="s">
        <v>557</v>
      </c>
      <c r="E779" s="270">
        <v>0</v>
      </c>
      <c r="F779" s="271">
        <v>0</v>
      </c>
      <c r="G779" s="272">
        <v>0.46</v>
      </c>
      <c r="H779" s="273">
        <v>0</v>
      </c>
      <c r="I779" s="271">
        <v>0.3</v>
      </c>
      <c r="J779" s="272">
        <v>0.3</v>
      </c>
      <c r="K779" s="62">
        <f t="shared" si="83"/>
        <v>-34.782608695652186</v>
      </c>
      <c r="L779" s="275"/>
      <c r="M779" s="266"/>
    </row>
    <row r="780" spans="1:13" s="267" customFormat="1" ht="15" customHeight="1">
      <c r="A780" s="50" t="s">
        <v>243</v>
      </c>
      <c r="B780" s="268" t="s">
        <v>1324</v>
      </c>
      <c r="C780" s="56" t="s">
        <v>115</v>
      </c>
      <c r="D780" s="269" t="s">
        <v>557</v>
      </c>
      <c r="E780" s="270">
        <v>0</v>
      </c>
      <c r="F780" s="271">
        <v>0</v>
      </c>
      <c r="G780" s="272">
        <v>0.93</v>
      </c>
      <c r="H780" s="273">
        <v>0.01</v>
      </c>
      <c r="I780" s="271">
        <v>0</v>
      </c>
      <c r="J780" s="272">
        <v>0.81</v>
      </c>
      <c r="K780" s="62">
        <f t="shared" si="83"/>
        <v>-12.903225806451612</v>
      </c>
      <c r="L780" s="275"/>
      <c r="M780" s="266"/>
    </row>
    <row r="781" spans="1:13" s="267" customFormat="1" ht="15" customHeight="1">
      <c r="A781" s="50" t="s">
        <v>244</v>
      </c>
      <c r="B781" s="268" t="s">
        <v>1323</v>
      </c>
      <c r="C781" s="56" t="s">
        <v>115</v>
      </c>
      <c r="D781" s="269" t="s">
        <v>557</v>
      </c>
      <c r="E781" s="270">
        <v>0</v>
      </c>
      <c r="F781" s="271">
        <v>14.01</v>
      </c>
      <c r="G781" s="272">
        <v>24.25</v>
      </c>
      <c r="H781" s="273">
        <v>0</v>
      </c>
      <c r="I781" s="271">
        <v>11.62</v>
      </c>
      <c r="J781" s="272">
        <v>16.3</v>
      </c>
      <c r="K781" s="62">
        <f t="shared" si="83"/>
        <v>-32.783505154639172</v>
      </c>
      <c r="L781" s="275"/>
      <c r="M781" s="266"/>
    </row>
    <row r="782" spans="1:13" s="267" customFormat="1" ht="15" customHeight="1">
      <c r="A782" s="50" t="s">
        <v>1322</v>
      </c>
      <c r="B782" s="268" t="s">
        <v>1321</v>
      </c>
      <c r="C782" s="56" t="s">
        <v>115</v>
      </c>
      <c r="D782" s="269" t="s">
        <v>557</v>
      </c>
      <c r="E782" s="270">
        <v>0</v>
      </c>
      <c r="F782" s="271">
        <v>0</v>
      </c>
      <c r="G782" s="272">
        <v>0.9</v>
      </c>
      <c r="H782" s="273">
        <v>0.01</v>
      </c>
      <c r="I782" s="271">
        <v>0</v>
      </c>
      <c r="J782" s="272">
        <v>0.97</v>
      </c>
      <c r="K782" s="62">
        <f t="shared" si="83"/>
        <v>7.7777777777777724</v>
      </c>
      <c r="L782" s="275"/>
      <c r="M782" s="266"/>
    </row>
    <row r="783" spans="1:13" s="267" customFormat="1" ht="15" customHeight="1">
      <c r="A783" s="50" t="s">
        <v>1320</v>
      </c>
      <c r="B783" s="268" t="s">
        <v>1319</v>
      </c>
      <c r="C783" s="56" t="s">
        <v>115</v>
      </c>
      <c r="D783" s="269" t="s">
        <v>557</v>
      </c>
      <c r="E783" s="270">
        <v>0</v>
      </c>
      <c r="F783" s="271">
        <v>0.01</v>
      </c>
      <c r="G783" s="272">
        <v>0.05</v>
      </c>
      <c r="H783" s="273">
        <v>0</v>
      </c>
      <c r="I783" s="271">
        <v>0.15</v>
      </c>
      <c r="J783" s="272">
        <v>7.0000000000000007E-2</v>
      </c>
      <c r="K783" s="62">
        <f>((J783/G783)-1)*100</f>
        <v>40.000000000000014</v>
      </c>
      <c r="L783" s="275"/>
      <c r="M783" s="266"/>
    </row>
    <row r="784" spans="1:13" s="267" customFormat="1" ht="15" customHeight="1">
      <c r="A784" s="50" t="s">
        <v>1318</v>
      </c>
      <c r="B784" s="268" t="s">
        <v>1317</v>
      </c>
      <c r="C784" s="56" t="s">
        <v>115</v>
      </c>
      <c r="D784" s="269" t="s">
        <v>557</v>
      </c>
      <c r="E784" s="270">
        <v>0</v>
      </c>
      <c r="F784" s="271">
        <v>0.01</v>
      </c>
      <c r="G784" s="272">
        <v>0.05</v>
      </c>
      <c r="H784" s="273">
        <v>0</v>
      </c>
      <c r="I784" s="271">
        <v>0.16</v>
      </c>
      <c r="J784" s="272">
        <v>0.06</v>
      </c>
      <c r="K784" s="62">
        <f>((J784/G784)-1)*100</f>
        <v>19.999999999999996</v>
      </c>
      <c r="L784" s="275"/>
      <c r="M784" s="266"/>
    </row>
    <row r="785" spans="1:14" s="11" customFormat="1" ht="20.100000000000001" customHeight="1">
      <c r="A785" s="454" t="s">
        <v>431</v>
      </c>
      <c r="B785" s="455"/>
      <c r="C785" s="357"/>
      <c r="D785" s="53"/>
      <c r="E785" s="100">
        <f t="shared" ref="E785:J785" si="84">SUM(E772:E784)</f>
        <v>0</v>
      </c>
      <c r="F785" s="99">
        <f t="shared" si="84"/>
        <v>15.7</v>
      </c>
      <c r="G785" s="98">
        <f t="shared" si="84"/>
        <v>36.989999999999995</v>
      </c>
      <c r="H785" s="349">
        <f t="shared" si="84"/>
        <v>7.0000000000000007E-2</v>
      </c>
      <c r="I785" s="99">
        <f t="shared" si="84"/>
        <v>15.639999999999999</v>
      </c>
      <c r="J785" s="98">
        <f t="shared" si="84"/>
        <v>26.89</v>
      </c>
      <c r="K785" s="124">
        <f t="shared" ref="K785:K786" si="85">((J785/G785)-1)*100</f>
        <v>-27.304676939713424</v>
      </c>
    </row>
    <row r="786" spans="1:14" s="11" customFormat="1" ht="20.100000000000001" customHeight="1">
      <c r="A786" s="454" t="s">
        <v>432</v>
      </c>
      <c r="B786" s="455"/>
      <c r="C786" s="357"/>
      <c r="D786" s="53"/>
      <c r="E786" s="100">
        <v>0.06</v>
      </c>
      <c r="F786" s="99">
        <v>16.350000000000001</v>
      </c>
      <c r="G786" s="98">
        <v>39.150000000000006</v>
      </c>
      <c r="H786" s="349">
        <v>0.1</v>
      </c>
      <c r="I786" s="99">
        <v>16.989999999999998</v>
      </c>
      <c r="J786" s="98">
        <v>29.369999999999997</v>
      </c>
      <c r="K786" s="124">
        <f t="shared" si="85"/>
        <v>-24.98084291187741</v>
      </c>
    </row>
    <row r="787" spans="1:14" s="29" customFormat="1" ht="15" customHeight="1">
      <c r="A787" s="69"/>
      <c r="B787" s="70"/>
      <c r="C787" s="70"/>
      <c r="D787" s="71"/>
      <c r="E787" s="72"/>
      <c r="F787" s="72"/>
      <c r="G787" s="72"/>
      <c r="H787" s="72"/>
      <c r="I787" s="72"/>
      <c r="J787" s="72"/>
      <c r="K787" s="73"/>
    </row>
    <row r="788" spans="1:14" s="29" customFormat="1" ht="15" customHeight="1">
      <c r="A788" s="67"/>
      <c r="B788" s="39"/>
      <c r="C788" s="39"/>
      <c r="D788" s="68"/>
      <c r="E788" s="74"/>
      <c r="F788" s="74"/>
      <c r="G788" s="74"/>
      <c r="H788" s="74"/>
      <c r="I788" s="74"/>
      <c r="J788" s="74"/>
      <c r="K788" s="75"/>
    </row>
    <row r="789" spans="1:14" s="29" customFormat="1" ht="15" customHeight="1">
      <c r="A789" s="67"/>
      <c r="B789" s="39"/>
      <c r="C789" s="39"/>
      <c r="D789" s="68"/>
      <c r="E789" s="74"/>
      <c r="F789" s="74"/>
      <c r="G789" s="74"/>
      <c r="H789" s="74"/>
      <c r="I789" s="74"/>
      <c r="J789" s="74"/>
      <c r="K789" s="75"/>
    </row>
    <row r="790" spans="1:14" s="11" customFormat="1" ht="20.100000000000001" customHeight="1">
      <c r="A790" s="7" t="s">
        <v>433</v>
      </c>
      <c r="B790" s="24" t="s">
        <v>57</v>
      </c>
      <c r="C790" s="8"/>
      <c r="D790" s="61"/>
      <c r="E790" s="9"/>
      <c r="F790" s="9"/>
      <c r="G790" s="9"/>
      <c r="H790" s="9"/>
      <c r="I790" s="9"/>
      <c r="J790" s="9"/>
      <c r="K790" s="10"/>
    </row>
    <row r="791" spans="1:14" s="66" customFormat="1" ht="15" customHeight="1">
      <c r="A791" s="76"/>
      <c r="B791" s="76"/>
      <c r="C791" s="76"/>
      <c r="D791" s="78"/>
      <c r="E791" s="76"/>
      <c r="F791" s="76"/>
      <c r="G791" s="76"/>
      <c r="H791" s="76"/>
      <c r="I791" s="76"/>
      <c r="J791" s="76"/>
      <c r="K791" s="77"/>
      <c r="L791" s="39"/>
    </row>
    <row r="792" spans="1:14" s="28" customFormat="1" ht="15" customHeight="1">
      <c r="A792" s="456" t="s">
        <v>282</v>
      </c>
      <c r="B792" s="448" t="s">
        <v>250</v>
      </c>
      <c r="C792" s="450" t="s">
        <v>283</v>
      </c>
      <c r="D792" s="452" t="s">
        <v>284</v>
      </c>
      <c r="E792" s="460" t="s">
        <v>510</v>
      </c>
      <c r="F792" s="461"/>
      <c r="G792" s="462"/>
      <c r="H792" s="460" t="s">
        <v>1410</v>
      </c>
      <c r="I792" s="461"/>
      <c r="J792" s="462"/>
      <c r="K792" s="121" t="s">
        <v>249</v>
      </c>
    </row>
    <row r="793" spans="1:14" s="28" customFormat="1">
      <c r="A793" s="457"/>
      <c r="B793" s="449"/>
      <c r="C793" s="451"/>
      <c r="D793" s="453"/>
      <c r="E793" s="111" t="s">
        <v>251</v>
      </c>
      <c r="F793" s="112" t="s">
        <v>252</v>
      </c>
      <c r="G793" s="115" t="s">
        <v>253</v>
      </c>
      <c r="H793" s="114" t="s">
        <v>251</v>
      </c>
      <c r="I793" s="113" t="s">
        <v>252</v>
      </c>
      <c r="J793" s="293" t="s">
        <v>253</v>
      </c>
      <c r="K793" s="122" t="s">
        <v>254</v>
      </c>
    </row>
    <row r="794" spans="1:14" s="28" customFormat="1" ht="15" customHeight="1">
      <c r="A794" s="49" t="s">
        <v>255</v>
      </c>
      <c r="B794" s="18"/>
      <c r="C794" s="55" t="s">
        <v>255</v>
      </c>
      <c r="D794" s="53"/>
      <c r="E794" s="40" t="s">
        <v>255</v>
      </c>
      <c r="F794" s="116"/>
      <c r="G794" s="289" t="s">
        <v>255</v>
      </c>
      <c r="H794" s="338" t="s">
        <v>255</v>
      </c>
      <c r="I794" s="116" t="s">
        <v>255</v>
      </c>
      <c r="J794" s="289" t="s">
        <v>255</v>
      </c>
      <c r="K794" s="123"/>
    </row>
    <row r="795" spans="1:14" s="267" customFormat="1" ht="15" customHeight="1">
      <c r="A795" s="259" t="s">
        <v>64</v>
      </c>
      <c r="B795" s="260" t="s">
        <v>1405</v>
      </c>
      <c r="C795" s="261" t="s">
        <v>65</v>
      </c>
      <c r="D795" s="262" t="s">
        <v>280</v>
      </c>
      <c r="E795" s="263">
        <v>0</v>
      </c>
      <c r="F795" s="264">
        <v>0</v>
      </c>
      <c r="G795" s="265">
        <v>1.19</v>
      </c>
      <c r="H795" s="350">
        <v>0</v>
      </c>
      <c r="I795" s="264">
        <v>0</v>
      </c>
      <c r="J795" s="265">
        <v>0.88</v>
      </c>
      <c r="K795" s="62">
        <f t="shared" ref="K795:K807" si="86">((J795/G795)-1)*100</f>
        <v>-26.050420168067223</v>
      </c>
      <c r="L795" s="286"/>
      <c r="M795" s="266"/>
      <c r="N795" s="266"/>
    </row>
    <row r="796" spans="1:14" s="267" customFormat="1" ht="15" customHeight="1">
      <c r="A796" s="50" t="s">
        <v>134</v>
      </c>
      <c r="B796" s="268" t="s">
        <v>1404</v>
      </c>
      <c r="C796" s="56" t="s">
        <v>65</v>
      </c>
      <c r="D796" s="269" t="s">
        <v>280</v>
      </c>
      <c r="E796" s="270">
        <v>0</v>
      </c>
      <c r="F796" s="271">
        <v>0</v>
      </c>
      <c r="G796" s="272">
        <v>1.29</v>
      </c>
      <c r="H796" s="273">
        <v>0</v>
      </c>
      <c r="I796" s="271">
        <v>0</v>
      </c>
      <c r="J796" s="272">
        <v>1.02</v>
      </c>
      <c r="K796" s="62">
        <f t="shared" si="86"/>
        <v>-20.93023255813954</v>
      </c>
      <c r="L796" s="275"/>
      <c r="M796" s="266"/>
    </row>
    <row r="797" spans="1:14" s="267" customFormat="1" ht="15" customHeight="1">
      <c r="A797" s="50" t="s">
        <v>273</v>
      </c>
      <c r="B797" s="268" t="s">
        <v>1403</v>
      </c>
      <c r="C797" s="56" t="s">
        <v>65</v>
      </c>
      <c r="D797" s="269" t="s">
        <v>280</v>
      </c>
      <c r="E797" s="270">
        <v>0</v>
      </c>
      <c r="F797" s="271">
        <v>0</v>
      </c>
      <c r="G797" s="272">
        <v>0.28000000000000003</v>
      </c>
      <c r="H797" s="273">
        <v>0</v>
      </c>
      <c r="I797" s="271">
        <v>0</v>
      </c>
      <c r="J797" s="272">
        <v>0.45</v>
      </c>
      <c r="K797" s="62">
        <f t="shared" si="86"/>
        <v>60.714285714285701</v>
      </c>
      <c r="L797" s="275"/>
      <c r="M797" s="266"/>
    </row>
    <row r="798" spans="1:14" s="267" customFormat="1" ht="15" customHeight="1">
      <c r="A798" s="50" t="s">
        <v>188</v>
      </c>
      <c r="B798" s="268" t="s">
        <v>1402</v>
      </c>
      <c r="C798" s="56" t="s">
        <v>65</v>
      </c>
      <c r="D798" s="269" t="s">
        <v>280</v>
      </c>
      <c r="E798" s="270">
        <v>0</v>
      </c>
      <c r="F798" s="271">
        <v>0</v>
      </c>
      <c r="G798" s="272">
        <v>1.98</v>
      </c>
      <c r="H798" s="273">
        <v>0</v>
      </c>
      <c r="I798" s="271">
        <v>0</v>
      </c>
      <c r="J798" s="272">
        <v>1.37</v>
      </c>
      <c r="K798" s="62">
        <f t="shared" si="86"/>
        <v>-30.808080808080806</v>
      </c>
      <c r="L798" s="275"/>
      <c r="M798" s="266"/>
    </row>
    <row r="799" spans="1:14" s="267" customFormat="1" ht="15" customHeight="1">
      <c r="A799" s="50" t="s">
        <v>194</v>
      </c>
      <c r="B799" s="268" t="s">
        <v>1401</v>
      </c>
      <c r="C799" s="56" t="s">
        <v>65</v>
      </c>
      <c r="D799" s="269" t="s">
        <v>280</v>
      </c>
      <c r="E799" s="270">
        <v>0</v>
      </c>
      <c r="F799" s="271">
        <v>0</v>
      </c>
      <c r="G799" s="272">
        <v>5.26</v>
      </c>
      <c r="H799" s="273">
        <v>0</v>
      </c>
      <c r="I799" s="271">
        <v>0</v>
      </c>
      <c r="J799" s="272">
        <v>3.65</v>
      </c>
      <c r="K799" s="62">
        <f t="shared" si="86"/>
        <v>-30.608365019011408</v>
      </c>
      <c r="L799" s="275"/>
      <c r="M799" s="266"/>
    </row>
    <row r="800" spans="1:14" s="267" customFormat="1" ht="15" customHeight="1">
      <c r="A800" s="50" t="s">
        <v>195</v>
      </c>
      <c r="B800" s="268" t="s">
        <v>1400</v>
      </c>
      <c r="C800" s="56" t="s">
        <v>65</v>
      </c>
      <c r="D800" s="269" t="s">
        <v>280</v>
      </c>
      <c r="E800" s="270">
        <v>0</v>
      </c>
      <c r="F800" s="271">
        <v>0</v>
      </c>
      <c r="G800" s="272">
        <v>2.4900000000000002</v>
      </c>
      <c r="H800" s="273">
        <v>0</v>
      </c>
      <c r="I800" s="271">
        <v>0</v>
      </c>
      <c r="J800" s="272">
        <v>1.45</v>
      </c>
      <c r="K800" s="62">
        <f t="shared" si="86"/>
        <v>-41.767068273092377</v>
      </c>
      <c r="L800" s="275"/>
      <c r="M800" s="266"/>
    </row>
    <row r="801" spans="1:13" s="267" customFormat="1" ht="15" customHeight="1">
      <c r="A801" s="50" t="s">
        <v>1399</v>
      </c>
      <c r="B801" s="268" t="s">
        <v>1398</v>
      </c>
      <c r="C801" s="56" t="s">
        <v>65</v>
      </c>
      <c r="D801" s="269" t="s">
        <v>635</v>
      </c>
      <c r="E801" s="270">
        <v>0</v>
      </c>
      <c r="F801" s="271">
        <v>0</v>
      </c>
      <c r="G801" s="272">
        <v>0.15</v>
      </c>
      <c r="H801" s="273">
        <v>0</v>
      </c>
      <c r="I801" s="271">
        <v>0</v>
      </c>
      <c r="J801" s="272">
        <v>0.15</v>
      </c>
      <c r="K801" s="62">
        <f t="shared" si="86"/>
        <v>0</v>
      </c>
      <c r="L801" s="275"/>
      <c r="M801" s="266"/>
    </row>
    <row r="802" spans="1:13" s="267" customFormat="1" ht="15" customHeight="1">
      <c r="A802" s="50" t="s">
        <v>1395</v>
      </c>
      <c r="B802" s="268" t="s">
        <v>1394</v>
      </c>
      <c r="C802" s="56" t="s">
        <v>65</v>
      </c>
      <c r="D802" s="269" t="s">
        <v>635</v>
      </c>
      <c r="E802" s="270">
        <v>0</v>
      </c>
      <c r="F802" s="271">
        <v>0</v>
      </c>
      <c r="G802" s="272">
        <v>0.08</v>
      </c>
      <c r="H802" s="273">
        <v>0</v>
      </c>
      <c r="I802" s="271">
        <v>0</v>
      </c>
      <c r="J802" s="272">
        <v>0.05</v>
      </c>
      <c r="K802" s="62">
        <f t="shared" si="86"/>
        <v>-37.5</v>
      </c>
      <c r="L802" s="275"/>
      <c r="M802" s="266"/>
    </row>
    <row r="803" spans="1:13" s="267" customFormat="1" ht="15" customHeight="1">
      <c r="A803" s="50" t="s">
        <v>1397</v>
      </c>
      <c r="B803" s="268" t="s">
        <v>1396</v>
      </c>
      <c r="C803" s="56" t="s">
        <v>65</v>
      </c>
      <c r="D803" s="269" t="s">
        <v>601</v>
      </c>
      <c r="E803" s="270">
        <v>0</v>
      </c>
      <c r="F803" s="271">
        <v>0</v>
      </c>
      <c r="G803" s="272">
        <v>0.15</v>
      </c>
      <c r="H803" s="273">
        <v>0</v>
      </c>
      <c r="I803" s="271">
        <v>0</v>
      </c>
      <c r="J803" s="272">
        <v>0.04</v>
      </c>
      <c r="K803" s="62">
        <f t="shared" si="86"/>
        <v>-73.333333333333343</v>
      </c>
      <c r="L803" s="275"/>
      <c r="M803" s="266"/>
    </row>
    <row r="804" spans="1:13" s="267" customFormat="1" ht="15" customHeight="1">
      <c r="A804" s="50" t="s">
        <v>1393</v>
      </c>
      <c r="B804" s="268" t="s">
        <v>1392</v>
      </c>
      <c r="C804" s="56" t="s">
        <v>65</v>
      </c>
      <c r="D804" s="269" t="s">
        <v>533</v>
      </c>
      <c r="E804" s="270">
        <v>0</v>
      </c>
      <c r="F804" s="271">
        <v>0</v>
      </c>
      <c r="G804" s="272">
        <v>0.08</v>
      </c>
      <c r="H804" s="273">
        <v>0</v>
      </c>
      <c r="I804" s="271">
        <v>0</v>
      </c>
      <c r="J804" s="272">
        <v>0.37</v>
      </c>
      <c r="K804" s="62">
        <f t="shared" si="86"/>
        <v>362.5</v>
      </c>
      <c r="L804" s="275"/>
      <c r="M804" s="266"/>
    </row>
    <row r="805" spans="1:13" s="267" customFormat="1" ht="15" customHeight="1">
      <c r="A805" s="50" t="s">
        <v>1389</v>
      </c>
      <c r="B805" s="389" t="s">
        <v>1388</v>
      </c>
      <c r="C805" s="56" t="s">
        <v>65</v>
      </c>
      <c r="D805" s="390" t="s">
        <v>557</v>
      </c>
      <c r="E805" s="270">
        <v>0</v>
      </c>
      <c r="F805" s="271">
        <v>0</v>
      </c>
      <c r="G805" s="272">
        <v>0.34</v>
      </c>
      <c r="H805" s="273">
        <v>0</v>
      </c>
      <c r="I805" s="271">
        <v>0</v>
      </c>
      <c r="J805" s="272">
        <v>0.63</v>
      </c>
      <c r="K805" s="62">
        <f t="shared" si="86"/>
        <v>85.294117647058812</v>
      </c>
      <c r="L805" s="275"/>
      <c r="M805" s="266"/>
    </row>
    <row r="806" spans="1:13" s="267" customFormat="1" ht="15" customHeight="1">
      <c r="A806" s="50" t="s">
        <v>1391</v>
      </c>
      <c r="B806" s="389" t="s">
        <v>1390</v>
      </c>
      <c r="C806" s="56" t="s">
        <v>65</v>
      </c>
      <c r="D806" s="390" t="s">
        <v>514</v>
      </c>
      <c r="E806" s="270">
        <v>0</v>
      </c>
      <c r="F806" s="271">
        <v>0</v>
      </c>
      <c r="G806" s="272">
        <v>0.02</v>
      </c>
      <c r="H806" s="273">
        <v>0</v>
      </c>
      <c r="I806" s="271">
        <v>0</v>
      </c>
      <c r="J806" s="272">
        <v>0.03</v>
      </c>
      <c r="K806" s="62">
        <f t="shared" si="86"/>
        <v>50</v>
      </c>
      <c r="L806" s="275"/>
      <c r="M806" s="266"/>
    </row>
    <row r="807" spans="1:13" s="267" customFormat="1" ht="15" customHeight="1">
      <c r="A807" s="50" t="s">
        <v>1387</v>
      </c>
      <c r="B807" s="389" t="s">
        <v>1386</v>
      </c>
      <c r="C807" s="56" t="s">
        <v>65</v>
      </c>
      <c r="D807" s="390" t="s">
        <v>514</v>
      </c>
      <c r="E807" s="270">
        <v>0</v>
      </c>
      <c r="F807" s="271">
        <v>0</v>
      </c>
      <c r="G807" s="272">
        <v>0.45</v>
      </c>
      <c r="H807" s="273">
        <v>0</v>
      </c>
      <c r="I807" s="271">
        <v>0</v>
      </c>
      <c r="J807" s="272">
        <v>0.64</v>
      </c>
      <c r="K807" s="62">
        <f t="shared" si="86"/>
        <v>42.222222222222229</v>
      </c>
      <c r="L807" s="275"/>
      <c r="M807" s="266"/>
    </row>
    <row r="808" spans="1:13" s="30" customFormat="1" ht="15" customHeight="1">
      <c r="A808" s="50"/>
      <c r="B808" s="403"/>
      <c r="C808" s="56"/>
      <c r="D808" s="404"/>
      <c r="E808" s="59"/>
      <c r="F808" s="45"/>
      <c r="G808" s="117"/>
      <c r="H808" s="59"/>
      <c r="I808" s="45"/>
      <c r="J808" s="117"/>
      <c r="K808" s="62"/>
      <c r="L808" s="285"/>
      <c r="M808" s="29"/>
    </row>
    <row r="809" spans="1:13" s="267" customFormat="1" ht="15" customHeight="1">
      <c r="A809" s="50" t="s">
        <v>1371</v>
      </c>
      <c r="B809" s="389" t="s">
        <v>1370</v>
      </c>
      <c r="C809" s="56" t="s">
        <v>1367</v>
      </c>
      <c r="D809" s="390" t="s">
        <v>635</v>
      </c>
      <c r="E809" s="270">
        <v>0</v>
      </c>
      <c r="F809" s="271">
        <v>0</v>
      </c>
      <c r="G809" s="272">
        <v>0.14000000000000001</v>
      </c>
      <c r="H809" s="273">
        <v>0</v>
      </c>
      <c r="I809" s="271">
        <v>0</v>
      </c>
      <c r="J809" s="272">
        <v>0.14000000000000001</v>
      </c>
      <c r="K809" s="62">
        <f t="shared" ref="K809:K818" si="87">((J809/G809)-1)*100</f>
        <v>0</v>
      </c>
      <c r="L809" s="275"/>
      <c r="M809" s="266"/>
    </row>
    <row r="810" spans="1:13" s="267" customFormat="1" ht="15" customHeight="1">
      <c r="A810" s="50" t="s">
        <v>1369</v>
      </c>
      <c r="B810" s="389" t="s">
        <v>1368</v>
      </c>
      <c r="C810" s="56" t="s">
        <v>1367</v>
      </c>
      <c r="D810" s="390" t="s">
        <v>601</v>
      </c>
      <c r="E810" s="270">
        <v>0</v>
      </c>
      <c r="F810" s="271">
        <v>0</v>
      </c>
      <c r="G810" s="272">
        <v>0.13</v>
      </c>
      <c r="H810" s="273">
        <v>0</v>
      </c>
      <c r="I810" s="271">
        <v>0</v>
      </c>
      <c r="J810" s="272">
        <v>0.14000000000000001</v>
      </c>
      <c r="K810" s="62">
        <f t="shared" si="87"/>
        <v>7.6923076923077094</v>
      </c>
      <c r="L810" s="275"/>
      <c r="M810" s="266"/>
    </row>
    <row r="811" spans="1:13" s="267" customFormat="1" ht="15" customHeight="1">
      <c r="A811" s="50" t="s">
        <v>1385</v>
      </c>
      <c r="B811" s="389" t="s">
        <v>1446</v>
      </c>
      <c r="C811" s="56" t="s">
        <v>1367</v>
      </c>
      <c r="D811" s="390" t="s">
        <v>533</v>
      </c>
      <c r="E811" s="270">
        <v>0</v>
      </c>
      <c r="F811" s="271">
        <v>0</v>
      </c>
      <c r="G811" s="272">
        <v>0.1</v>
      </c>
      <c r="H811" s="273">
        <v>0</v>
      </c>
      <c r="I811" s="271">
        <v>0</v>
      </c>
      <c r="J811" s="272">
        <v>0.1</v>
      </c>
      <c r="K811" s="62">
        <f t="shared" si="87"/>
        <v>0</v>
      </c>
      <c r="L811" s="275"/>
      <c r="M811" s="266"/>
    </row>
    <row r="812" spans="1:13" s="267" customFormat="1" ht="15" customHeight="1">
      <c r="A812" s="50" t="s">
        <v>1384</v>
      </c>
      <c r="B812" s="389" t="s">
        <v>1383</v>
      </c>
      <c r="C812" s="56" t="s">
        <v>1367</v>
      </c>
      <c r="D812" s="390" t="s">
        <v>533</v>
      </c>
      <c r="E812" s="270">
        <v>0</v>
      </c>
      <c r="F812" s="271">
        <v>0</v>
      </c>
      <c r="G812" s="272">
        <v>0.03</v>
      </c>
      <c r="H812" s="273">
        <v>0</v>
      </c>
      <c r="I812" s="271">
        <v>0</v>
      </c>
      <c r="J812" s="272">
        <v>0.05</v>
      </c>
      <c r="K812" s="62">
        <f t="shared" si="87"/>
        <v>66.666666666666671</v>
      </c>
      <c r="L812" s="275"/>
      <c r="M812" s="266"/>
    </row>
    <row r="813" spans="1:13" s="267" customFormat="1" ht="15" customHeight="1">
      <c r="A813" s="50" t="s">
        <v>1382</v>
      </c>
      <c r="B813" s="389" t="s">
        <v>1381</v>
      </c>
      <c r="C813" s="56" t="s">
        <v>1367</v>
      </c>
      <c r="D813" s="390" t="s">
        <v>533</v>
      </c>
      <c r="E813" s="270">
        <v>0</v>
      </c>
      <c r="F813" s="271">
        <v>0</v>
      </c>
      <c r="G813" s="272">
        <v>0.08</v>
      </c>
      <c r="H813" s="273">
        <v>0</v>
      </c>
      <c r="I813" s="271">
        <v>0</v>
      </c>
      <c r="J813" s="272">
        <v>0.08</v>
      </c>
      <c r="K813" s="62">
        <f t="shared" si="87"/>
        <v>0</v>
      </c>
      <c r="L813" s="275"/>
      <c r="M813" s="266"/>
    </row>
    <row r="814" spans="1:13" s="267" customFormat="1" ht="15" customHeight="1">
      <c r="A814" s="50" t="s">
        <v>1378</v>
      </c>
      <c r="B814" s="389" t="s">
        <v>1447</v>
      </c>
      <c r="C814" s="56" t="s">
        <v>1367</v>
      </c>
      <c r="D814" s="390" t="s">
        <v>533</v>
      </c>
      <c r="E814" s="270">
        <v>0</v>
      </c>
      <c r="F814" s="271">
        <v>0</v>
      </c>
      <c r="G814" s="272">
        <v>0.14000000000000001</v>
      </c>
      <c r="H814" s="273">
        <v>0</v>
      </c>
      <c r="I814" s="271">
        <v>0</v>
      </c>
      <c r="J814" s="272">
        <v>0.14000000000000001</v>
      </c>
      <c r="K814" s="62">
        <f t="shared" si="87"/>
        <v>0</v>
      </c>
      <c r="L814" s="275"/>
      <c r="M814" s="266"/>
    </row>
    <row r="815" spans="1:13" s="267" customFormat="1" ht="15" customHeight="1">
      <c r="A815" s="50" t="s">
        <v>1377</v>
      </c>
      <c r="B815" s="389" t="s">
        <v>1376</v>
      </c>
      <c r="C815" s="56" t="s">
        <v>1367</v>
      </c>
      <c r="D815" s="390" t="s">
        <v>533</v>
      </c>
      <c r="E815" s="270">
        <v>0</v>
      </c>
      <c r="F815" s="271">
        <v>0</v>
      </c>
      <c r="G815" s="272">
        <v>0.18</v>
      </c>
      <c r="H815" s="273">
        <v>0</v>
      </c>
      <c r="I815" s="271">
        <v>0</v>
      </c>
      <c r="J815" s="272">
        <v>0.18</v>
      </c>
      <c r="K815" s="62">
        <f t="shared" si="87"/>
        <v>0</v>
      </c>
      <c r="L815" s="275"/>
      <c r="M815" s="266"/>
    </row>
    <row r="816" spans="1:13" s="267" customFormat="1" ht="15" customHeight="1">
      <c r="A816" s="50" t="s">
        <v>1375</v>
      </c>
      <c r="B816" s="389" t="s">
        <v>1374</v>
      </c>
      <c r="C816" s="56" t="s">
        <v>1367</v>
      </c>
      <c r="D816" s="390" t="s">
        <v>533</v>
      </c>
      <c r="E816" s="270">
        <v>0</v>
      </c>
      <c r="F816" s="271">
        <v>0</v>
      </c>
      <c r="G816" s="272">
        <v>7.0000000000000007E-2</v>
      </c>
      <c r="H816" s="273">
        <v>0</v>
      </c>
      <c r="I816" s="271">
        <v>0</v>
      </c>
      <c r="J816" s="272">
        <v>0.05</v>
      </c>
      <c r="K816" s="62">
        <f t="shared" si="87"/>
        <v>-28.571428571428569</v>
      </c>
      <c r="L816" s="275"/>
      <c r="M816" s="266"/>
    </row>
    <row r="817" spans="1:13" s="267" customFormat="1" ht="15" customHeight="1">
      <c r="A817" s="50" t="s">
        <v>1373</v>
      </c>
      <c r="B817" s="389" t="s">
        <v>1372</v>
      </c>
      <c r="C817" s="56" t="s">
        <v>1367</v>
      </c>
      <c r="D817" s="390" t="s">
        <v>572</v>
      </c>
      <c r="E817" s="270">
        <v>0</v>
      </c>
      <c r="F817" s="271">
        <v>0</v>
      </c>
      <c r="G817" s="272">
        <v>0.03</v>
      </c>
      <c r="H817" s="273">
        <v>0</v>
      </c>
      <c r="I817" s="271">
        <v>0</v>
      </c>
      <c r="J817" s="272">
        <v>0.03</v>
      </c>
      <c r="K817" s="62">
        <f t="shared" si="87"/>
        <v>0</v>
      </c>
      <c r="L817" s="275"/>
      <c r="M817" s="266"/>
    </row>
    <row r="818" spans="1:13" s="267" customFormat="1" ht="15" customHeight="1">
      <c r="A818" s="50" t="s">
        <v>1380</v>
      </c>
      <c r="B818" s="389" t="s">
        <v>1379</v>
      </c>
      <c r="C818" s="56" t="s">
        <v>1367</v>
      </c>
      <c r="D818" s="390" t="s">
        <v>514</v>
      </c>
      <c r="E818" s="270">
        <v>0</v>
      </c>
      <c r="F818" s="271">
        <v>0</v>
      </c>
      <c r="G818" s="272">
        <v>0.13</v>
      </c>
      <c r="H818" s="273">
        <v>0</v>
      </c>
      <c r="I818" s="271">
        <v>0</v>
      </c>
      <c r="J818" s="272">
        <v>0.14000000000000001</v>
      </c>
      <c r="K818" s="62">
        <f t="shared" si="87"/>
        <v>7.6923076923077094</v>
      </c>
      <c r="L818" s="275"/>
      <c r="M818" s="266"/>
    </row>
    <row r="819" spans="1:13" s="267" customFormat="1" ht="15" customHeight="1">
      <c r="A819" s="50"/>
      <c r="B819" s="389"/>
      <c r="C819" s="56"/>
      <c r="D819" s="390"/>
      <c r="E819" s="270"/>
      <c r="F819" s="271"/>
      <c r="G819" s="272"/>
      <c r="H819" s="273"/>
      <c r="I819" s="271"/>
      <c r="J819" s="272"/>
      <c r="K819" s="62"/>
      <c r="L819" s="275"/>
      <c r="M819" s="266"/>
    </row>
    <row r="820" spans="1:13" s="267" customFormat="1" ht="15" customHeight="1">
      <c r="A820" s="50" t="s">
        <v>8</v>
      </c>
      <c r="B820" s="389" t="s">
        <v>1366</v>
      </c>
      <c r="C820" s="56" t="s">
        <v>9</v>
      </c>
      <c r="D820" s="390" t="s">
        <v>280</v>
      </c>
      <c r="E820" s="270">
        <v>0</v>
      </c>
      <c r="F820" s="271">
        <v>0</v>
      </c>
      <c r="G820" s="272">
        <v>0.15</v>
      </c>
      <c r="H820" s="273">
        <v>0</v>
      </c>
      <c r="I820" s="271">
        <v>0</v>
      </c>
      <c r="J820" s="272">
        <v>0.09</v>
      </c>
      <c r="K820" s="62">
        <f t="shared" ref="K820" si="88">((J820/G820)-1)*100</f>
        <v>-40</v>
      </c>
      <c r="L820" s="275"/>
      <c r="M820" s="266"/>
    </row>
    <row r="821" spans="1:13" s="267" customFormat="1" ht="15" customHeight="1">
      <c r="A821" s="50"/>
      <c r="B821" s="389"/>
      <c r="C821" s="56"/>
      <c r="D821" s="390"/>
      <c r="E821" s="270"/>
      <c r="F821" s="271"/>
      <c r="G821" s="272"/>
      <c r="H821" s="273"/>
      <c r="I821" s="271"/>
      <c r="J821" s="272"/>
      <c r="K821" s="274"/>
      <c r="L821" s="275"/>
      <c r="M821" s="266"/>
    </row>
    <row r="822" spans="1:13" s="267" customFormat="1" ht="15" customHeight="1">
      <c r="A822" s="50" t="s">
        <v>1365</v>
      </c>
      <c r="B822" s="389" t="s">
        <v>1364</v>
      </c>
      <c r="C822" s="56" t="s">
        <v>1361</v>
      </c>
      <c r="D822" s="390" t="s">
        <v>635</v>
      </c>
      <c r="E822" s="270">
        <v>0</v>
      </c>
      <c r="F822" s="271">
        <v>0</v>
      </c>
      <c r="G822" s="272">
        <v>0.28000000000000003</v>
      </c>
      <c r="H822" s="273">
        <v>0</v>
      </c>
      <c r="I822" s="271">
        <v>0</v>
      </c>
      <c r="J822" s="272">
        <v>0.11</v>
      </c>
      <c r="K822" s="62">
        <f t="shared" ref="K822:K825" si="89">((J822/G822)-1)*100</f>
        <v>-60.714285714285722</v>
      </c>
      <c r="L822" s="275"/>
      <c r="M822" s="266"/>
    </row>
    <row r="823" spans="1:13" s="267" customFormat="1" ht="15" customHeight="1">
      <c r="A823" s="50" t="s">
        <v>1363</v>
      </c>
      <c r="B823" s="389" t="s">
        <v>1362</v>
      </c>
      <c r="C823" s="56" t="s">
        <v>1361</v>
      </c>
      <c r="D823" s="390" t="s">
        <v>635</v>
      </c>
      <c r="E823" s="270">
        <v>0</v>
      </c>
      <c r="F823" s="271">
        <v>0</v>
      </c>
      <c r="G823" s="272">
        <v>0.28000000000000003</v>
      </c>
      <c r="H823" s="273">
        <v>0</v>
      </c>
      <c r="I823" s="271">
        <v>0</v>
      </c>
      <c r="J823" s="272">
        <v>0.36</v>
      </c>
      <c r="K823" s="62">
        <f t="shared" si="89"/>
        <v>28.571428571428559</v>
      </c>
      <c r="L823" s="275"/>
      <c r="M823" s="266"/>
    </row>
    <row r="824" spans="1:13" s="267" customFormat="1" ht="15" customHeight="1">
      <c r="A824" s="50"/>
      <c r="B824" s="389"/>
      <c r="C824" s="56"/>
      <c r="D824" s="390"/>
      <c r="E824" s="270"/>
      <c r="F824" s="271"/>
      <c r="G824" s="272"/>
      <c r="H824" s="273"/>
      <c r="I824" s="271"/>
      <c r="J824" s="272"/>
      <c r="K824" s="62"/>
      <c r="L824" s="275"/>
      <c r="M824" s="266"/>
    </row>
    <row r="825" spans="1:13" s="267" customFormat="1" ht="15" customHeight="1">
      <c r="A825" s="50" t="s">
        <v>1360</v>
      </c>
      <c r="B825" s="389" t="s">
        <v>1359</v>
      </c>
      <c r="C825" s="56" t="s">
        <v>1358</v>
      </c>
      <c r="D825" s="390" t="s">
        <v>557</v>
      </c>
      <c r="E825" s="270">
        <v>0</v>
      </c>
      <c r="F825" s="271">
        <v>0</v>
      </c>
      <c r="G825" s="272">
        <v>0.14000000000000001</v>
      </c>
      <c r="H825" s="273">
        <v>0</v>
      </c>
      <c r="I825" s="271">
        <v>0</v>
      </c>
      <c r="J825" s="272">
        <v>0.3</v>
      </c>
      <c r="K825" s="62">
        <f t="shared" si="89"/>
        <v>114.28571428571428</v>
      </c>
      <c r="L825" s="275"/>
      <c r="M825" s="266"/>
    </row>
    <row r="826" spans="1:13" s="30" customFormat="1" ht="15" customHeight="1">
      <c r="A826" s="128"/>
      <c r="B826" s="405"/>
      <c r="C826" s="406"/>
      <c r="D826" s="407"/>
      <c r="E826" s="59"/>
      <c r="F826" s="45"/>
      <c r="G826" s="117"/>
      <c r="H826" s="59"/>
      <c r="I826" s="45"/>
      <c r="J826" s="117"/>
      <c r="K826" s="123"/>
      <c r="L826" s="29"/>
      <c r="M826" s="29"/>
    </row>
    <row r="827" spans="1:13" s="267" customFormat="1" ht="15" customHeight="1">
      <c r="A827" s="50" t="s">
        <v>1357</v>
      </c>
      <c r="B827" s="389" t="s">
        <v>1448</v>
      </c>
      <c r="C827" s="56" t="s">
        <v>91</v>
      </c>
      <c r="D827" s="390" t="s">
        <v>280</v>
      </c>
      <c r="E827" s="270">
        <v>0</v>
      </c>
      <c r="F827" s="271">
        <v>0</v>
      </c>
      <c r="G827" s="272">
        <v>0</v>
      </c>
      <c r="H827" s="273">
        <v>0.01</v>
      </c>
      <c r="I827" s="271">
        <v>0</v>
      </c>
      <c r="J827" s="272">
        <v>0.05</v>
      </c>
      <c r="K827" s="62" t="e">
        <f t="shared" ref="K827:K833" si="90">((J827/G827)-1)*100</f>
        <v>#DIV/0!</v>
      </c>
      <c r="L827" s="275"/>
      <c r="M827" s="266"/>
    </row>
    <row r="828" spans="1:13" s="267" customFormat="1" ht="15" customHeight="1">
      <c r="A828" s="50" t="s">
        <v>270</v>
      </c>
      <c r="B828" s="389" t="s">
        <v>1356</v>
      </c>
      <c r="C828" s="56" t="s">
        <v>91</v>
      </c>
      <c r="D828" s="390" t="s">
        <v>280</v>
      </c>
      <c r="E828" s="270">
        <v>0</v>
      </c>
      <c r="F828" s="271">
        <v>0</v>
      </c>
      <c r="G828" s="272">
        <v>0.85</v>
      </c>
      <c r="H828" s="273">
        <v>0</v>
      </c>
      <c r="I828" s="271">
        <v>0</v>
      </c>
      <c r="J828" s="272">
        <v>0.55000000000000004</v>
      </c>
      <c r="K828" s="62">
        <f t="shared" si="90"/>
        <v>-35.294117647058819</v>
      </c>
      <c r="L828" s="275"/>
      <c r="M828" s="266"/>
    </row>
    <row r="829" spans="1:13" s="267" customFormat="1" ht="15" customHeight="1">
      <c r="A829" s="50" t="s">
        <v>1355</v>
      </c>
      <c r="B829" s="389" t="s">
        <v>1354</v>
      </c>
      <c r="C829" s="56" t="s">
        <v>91</v>
      </c>
      <c r="D829" s="390" t="s">
        <v>280</v>
      </c>
      <c r="E829" s="270">
        <v>0.01</v>
      </c>
      <c r="F829" s="271">
        <v>0</v>
      </c>
      <c r="G829" s="272">
        <v>0.03</v>
      </c>
      <c r="H829" s="273">
        <v>0</v>
      </c>
      <c r="I829" s="271">
        <v>0</v>
      </c>
      <c r="J829" s="272">
        <v>0.25</v>
      </c>
      <c r="K829" s="62">
        <f t="shared" si="90"/>
        <v>733.33333333333337</v>
      </c>
      <c r="L829" s="275"/>
      <c r="M829" s="266"/>
    </row>
    <row r="830" spans="1:13" s="267" customFormat="1" ht="15" customHeight="1">
      <c r="A830" s="50" t="s">
        <v>1353</v>
      </c>
      <c r="B830" s="389" t="s">
        <v>1352</v>
      </c>
      <c r="C830" s="56" t="s">
        <v>91</v>
      </c>
      <c r="D830" s="390" t="s">
        <v>280</v>
      </c>
      <c r="E830" s="270">
        <v>0</v>
      </c>
      <c r="F830" s="271">
        <v>0</v>
      </c>
      <c r="G830" s="272">
        <v>0.14000000000000001</v>
      </c>
      <c r="H830" s="273">
        <v>0</v>
      </c>
      <c r="I830" s="271">
        <v>0</v>
      </c>
      <c r="J830" s="272">
        <v>0.26</v>
      </c>
      <c r="K830" s="62">
        <f t="shared" si="90"/>
        <v>85.714285714285694</v>
      </c>
      <c r="L830" s="275"/>
      <c r="M830" s="266"/>
    </row>
    <row r="831" spans="1:13" s="267" customFormat="1" ht="15" customHeight="1">
      <c r="A831" s="50" t="s">
        <v>1</v>
      </c>
      <c r="B831" s="389" t="s">
        <v>1351</v>
      </c>
      <c r="C831" s="56" t="s">
        <v>91</v>
      </c>
      <c r="D831" s="390" t="s">
        <v>280</v>
      </c>
      <c r="E831" s="270">
        <v>0</v>
      </c>
      <c r="F831" s="271">
        <v>0</v>
      </c>
      <c r="G831" s="272">
        <v>1.1399999999999999</v>
      </c>
      <c r="H831" s="273">
        <v>0</v>
      </c>
      <c r="I831" s="271">
        <v>0</v>
      </c>
      <c r="J831" s="272">
        <v>0.69</v>
      </c>
      <c r="K831" s="62">
        <f t="shared" si="90"/>
        <v>-39.473684210526315</v>
      </c>
      <c r="L831" s="275"/>
      <c r="M831" s="266"/>
    </row>
    <row r="832" spans="1:13" s="267" customFormat="1" ht="15" customHeight="1">
      <c r="A832" s="50" t="s">
        <v>305</v>
      </c>
      <c r="B832" s="389" t="s">
        <v>1350</v>
      </c>
      <c r="C832" s="56" t="s">
        <v>91</v>
      </c>
      <c r="D832" s="390" t="s">
        <v>280</v>
      </c>
      <c r="E832" s="270">
        <v>0</v>
      </c>
      <c r="F832" s="271">
        <v>0</v>
      </c>
      <c r="G832" s="272">
        <v>0.15</v>
      </c>
      <c r="H832" s="273">
        <v>0</v>
      </c>
      <c r="I832" s="271">
        <v>0</v>
      </c>
      <c r="J832" s="272">
        <v>0.13</v>
      </c>
      <c r="K832" s="62">
        <f t="shared" si="90"/>
        <v>-13.33333333333333</v>
      </c>
      <c r="L832" s="275"/>
      <c r="M832" s="266"/>
    </row>
    <row r="833" spans="1:13" s="267" customFormat="1" ht="15" customHeight="1">
      <c r="A833" s="50" t="s">
        <v>160</v>
      </c>
      <c r="B833" s="389" t="s">
        <v>1349</v>
      </c>
      <c r="C833" s="56" t="s">
        <v>91</v>
      </c>
      <c r="D833" s="390" t="s">
        <v>280</v>
      </c>
      <c r="E833" s="270">
        <v>0</v>
      </c>
      <c r="F833" s="271">
        <v>0</v>
      </c>
      <c r="G833" s="272">
        <v>0.34</v>
      </c>
      <c r="H833" s="273">
        <v>0.01</v>
      </c>
      <c r="I833" s="271">
        <v>0</v>
      </c>
      <c r="J833" s="272">
        <v>0.25</v>
      </c>
      <c r="K833" s="62">
        <f t="shared" si="90"/>
        <v>-26.470588235294123</v>
      </c>
      <c r="L833" s="275"/>
      <c r="M833" s="266"/>
    </row>
    <row r="834" spans="1:13" s="267" customFormat="1" ht="15" customHeight="1">
      <c r="A834" s="50" t="s">
        <v>161</v>
      </c>
      <c r="B834" s="389" t="s">
        <v>1348</v>
      </c>
      <c r="C834" s="56" t="s">
        <v>91</v>
      </c>
      <c r="D834" s="390" t="s">
        <v>280</v>
      </c>
      <c r="E834" s="270">
        <v>0</v>
      </c>
      <c r="F834" s="271">
        <v>0</v>
      </c>
      <c r="G834" s="272">
        <v>0.27</v>
      </c>
      <c r="H834" s="273">
        <v>0</v>
      </c>
      <c r="I834" s="271">
        <v>0</v>
      </c>
      <c r="J834" s="272">
        <v>0.28000000000000003</v>
      </c>
      <c r="K834" s="62">
        <f t="shared" ref="K834:K846" si="91">((J834/G834)-1)*100</f>
        <v>3.7037037037036979</v>
      </c>
      <c r="L834" s="275"/>
      <c r="M834" s="266"/>
    </row>
    <row r="835" spans="1:13" s="267" customFormat="1" ht="15" customHeight="1">
      <c r="A835" s="50" t="s">
        <v>172</v>
      </c>
      <c r="B835" s="268" t="s">
        <v>1347</v>
      </c>
      <c r="C835" s="56" t="s">
        <v>91</v>
      </c>
      <c r="D835" s="269" t="s">
        <v>280</v>
      </c>
      <c r="E835" s="270">
        <v>0</v>
      </c>
      <c r="F835" s="271">
        <v>0</v>
      </c>
      <c r="G835" s="272">
        <v>0.01</v>
      </c>
      <c r="H835" s="273">
        <v>0</v>
      </c>
      <c r="I835" s="271">
        <v>0</v>
      </c>
      <c r="J835" s="272">
        <v>0.01</v>
      </c>
      <c r="K835" s="62">
        <f t="shared" si="91"/>
        <v>0</v>
      </c>
      <c r="L835" s="275"/>
      <c r="M835" s="266"/>
    </row>
    <row r="836" spans="1:13" s="28" customFormat="1" ht="15" customHeight="1">
      <c r="A836" s="456" t="s">
        <v>282</v>
      </c>
      <c r="B836" s="448" t="s">
        <v>250</v>
      </c>
      <c r="C836" s="450" t="s">
        <v>283</v>
      </c>
      <c r="D836" s="452" t="s">
        <v>284</v>
      </c>
      <c r="E836" s="460" t="s">
        <v>510</v>
      </c>
      <c r="F836" s="461"/>
      <c r="G836" s="462"/>
      <c r="H836" s="460" t="s">
        <v>1410</v>
      </c>
      <c r="I836" s="461"/>
      <c r="J836" s="462"/>
      <c r="K836" s="121" t="s">
        <v>249</v>
      </c>
    </row>
    <row r="837" spans="1:13" s="28" customFormat="1">
      <c r="A837" s="457"/>
      <c r="B837" s="449"/>
      <c r="C837" s="451"/>
      <c r="D837" s="453"/>
      <c r="E837" s="111" t="s">
        <v>251</v>
      </c>
      <c r="F837" s="112" t="s">
        <v>252</v>
      </c>
      <c r="G837" s="115" t="s">
        <v>253</v>
      </c>
      <c r="H837" s="114" t="s">
        <v>251</v>
      </c>
      <c r="I837" s="113" t="s">
        <v>252</v>
      </c>
      <c r="J837" s="293" t="s">
        <v>253</v>
      </c>
      <c r="K837" s="122" t="s">
        <v>254</v>
      </c>
    </row>
    <row r="838" spans="1:13" s="267" customFormat="1" ht="15" customHeight="1">
      <c r="A838" s="50" t="s">
        <v>13</v>
      </c>
      <c r="B838" s="268" t="s">
        <v>1346</v>
      </c>
      <c r="C838" s="56" t="s">
        <v>91</v>
      </c>
      <c r="D838" s="269" t="s">
        <v>280</v>
      </c>
      <c r="E838" s="270">
        <v>0</v>
      </c>
      <c r="F838" s="271">
        <v>0</v>
      </c>
      <c r="G838" s="272">
        <v>7.0000000000000007E-2</v>
      </c>
      <c r="H838" s="273">
        <v>0</v>
      </c>
      <c r="I838" s="271">
        <v>0</v>
      </c>
      <c r="J838" s="272">
        <v>0.06</v>
      </c>
      <c r="K838" s="62">
        <f t="shared" si="91"/>
        <v>-14.285714285714302</v>
      </c>
      <c r="L838" s="275"/>
      <c r="M838" s="266"/>
    </row>
    <row r="839" spans="1:13" s="267" customFormat="1" ht="15" customHeight="1">
      <c r="A839" s="50" t="s">
        <v>363</v>
      </c>
      <c r="B839" s="268" t="s">
        <v>1345</v>
      </c>
      <c r="C839" s="56" t="s">
        <v>91</v>
      </c>
      <c r="D839" s="269" t="s">
        <v>280</v>
      </c>
      <c r="E839" s="270">
        <v>0.02</v>
      </c>
      <c r="F839" s="271">
        <v>0</v>
      </c>
      <c r="G839" s="272">
        <v>0.32</v>
      </c>
      <c r="H839" s="273">
        <v>0</v>
      </c>
      <c r="I839" s="271">
        <v>0</v>
      </c>
      <c r="J839" s="272">
        <v>0.45</v>
      </c>
      <c r="K839" s="62">
        <f t="shared" si="91"/>
        <v>40.625</v>
      </c>
      <c r="L839" s="275"/>
      <c r="M839" s="266"/>
    </row>
    <row r="840" spans="1:13" s="267" customFormat="1" ht="15" customHeight="1">
      <c r="A840" s="50" t="s">
        <v>1344</v>
      </c>
      <c r="B840" s="268" t="s">
        <v>1343</v>
      </c>
      <c r="C840" s="56" t="s">
        <v>91</v>
      </c>
      <c r="D840" s="269" t="s">
        <v>280</v>
      </c>
      <c r="E840" s="270">
        <v>0</v>
      </c>
      <c r="F840" s="271">
        <v>0</v>
      </c>
      <c r="G840" s="272">
        <v>0.05</v>
      </c>
      <c r="H840" s="273">
        <v>0</v>
      </c>
      <c r="I840" s="271">
        <v>0</v>
      </c>
      <c r="J840" s="272">
        <v>0.06</v>
      </c>
      <c r="K840" s="62">
        <f t="shared" si="91"/>
        <v>19.999999999999996</v>
      </c>
      <c r="L840" s="275"/>
      <c r="M840" s="266"/>
    </row>
    <row r="841" spans="1:13" s="267" customFormat="1" ht="15" customHeight="1">
      <c r="A841" s="50" t="s">
        <v>367</v>
      </c>
      <c r="B841" s="268" t="s">
        <v>1342</v>
      </c>
      <c r="C841" s="56" t="s">
        <v>91</v>
      </c>
      <c r="D841" s="269" t="s">
        <v>280</v>
      </c>
      <c r="E841" s="270">
        <v>0</v>
      </c>
      <c r="F841" s="271">
        <v>0</v>
      </c>
      <c r="G841" s="272">
        <v>0.2</v>
      </c>
      <c r="H841" s="273">
        <v>0</v>
      </c>
      <c r="I841" s="271">
        <v>0</v>
      </c>
      <c r="J841" s="272">
        <v>0.18</v>
      </c>
      <c r="K841" s="62">
        <f t="shared" si="91"/>
        <v>-10.000000000000009</v>
      </c>
      <c r="L841" s="275"/>
      <c r="M841" s="266"/>
    </row>
    <row r="842" spans="1:13" s="267" customFormat="1" ht="15" customHeight="1">
      <c r="A842" s="50" t="s">
        <v>326</v>
      </c>
      <c r="B842" s="268" t="s">
        <v>1341</v>
      </c>
      <c r="C842" s="56" t="s">
        <v>91</v>
      </c>
      <c r="D842" s="269" t="s">
        <v>280</v>
      </c>
      <c r="E842" s="270">
        <v>0</v>
      </c>
      <c r="F842" s="271">
        <v>0</v>
      </c>
      <c r="G842" s="272">
        <v>0.36</v>
      </c>
      <c r="H842" s="273">
        <v>0</v>
      </c>
      <c r="I842" s="271">
        <v>0</v>
      </c>
      <c r="J842" s="272">
        <v>0.49</v>
      </c>
      <c r="K842" s="62">
        <f t="shared" si="91"/>
        <v>36.111111111111114</v>
      </c>
      <c r="L842" s="275"/>
      <c r="M842" s="266"/>
    </row>
    <row r="843" spans="1:13" s="267" customFormat="1" ht="15" customHeight="1">
      <c r="A843" s="50" t="s">
        <v>370</v>
      </c>
      <c r="B843" s="268" t="s">
        <v>1340</v>
      </c>
      <c r="C843" s="56" t="s">
        <v>91</v>
      </c>
      <c r="D843" s="269" t="s">
        <v>280</v>
      </c>
      <c r="E843" s="270">
        <v>0</v>
      </c>
      <c r="F843" s="271">
        <v>0</v>
      </c>
      <c r="G843" s="272">
        <v>0.16</v>
      </c>
      <c r="H843" s="273">
        <v>0</v>
      </c>
      <c r="I843" s="271">
        <v>0</v>
      </c>
      <c r="J843" s="272">
        <v>0.13</v>
      </c>
      <c r="K843" s="62">
        <f t="shared" si="91"/>
        <v>-18.75</v>
      </c>
      <c r="L843" s="275"/>
      <c r="M843" s="266"/>
    </row>
    <row r="844" spans="1:13" s="267" customFormat="1" ht="15" customHeight="1">
      <c r="A844" s="50" t="s">
        <v>229</v>
      </c>
      <c r="B844" s="268" t="s">
        <v>439</v>
      </c>
      <c r="C844" s="56" t="s">
        <v>91</v>
      </c>
      <c r="D844" s="269" t="s">
        <v>280</v>
      </c>
      <c r="E844" s="270">
        <v>0</v>
      </c>
      <c r="F844" s="271">
        <v>0</v>
      </c>
      <c r="G844" s="272">
        <v>1.95</v>
      </c>
      <c r="H844" s="273">
        <v>0</v>
      </c>
      <c r="I844" s="271">
        <v>0</v>
      </c>
      <c r="J844" s="272">
        <v>1.29</v>
      </c>
      <c r="K844" s="62">
        <f t="shared" si="91"/>
        <v>-33.846153846153847</v>
      </c>
      <c r="L844" s="275"/>
      <c r="M844" s="266"/>
    </row>
    <row r="845" spans="1:13" s="267" customFormat="1" ht="15" customHeight="1">
      <c r="A845" s="50" t="s">
        <v>1339</v>
      </c>
      <c r="B845" s="268" t="s">
        <v>1338</v>
      </c>
      <c r="C845" s="56" t="s">
        <v>91</v>
      </c>
      <c r="D845" s="269" t="s">
        <v>280</v>
      </c>
      <c r="E845" s="270">
        <v>0</v>
      </c>
      <c r="F845" s="271">
        <v>0</v>
      </c>
      <c r="G845" s="272">
        <v>0.04</v>
      </c>
      <c r="H845" s="273">
        <v>0</v>
      </c>
      <c r="I845" s="271">
        <v>0</v>
      </c>
      <c r="J845" s="272">
        <v>0.05</v>
      </c>
      <c r="K845" s="62">
        <f t="shared" si="91"/>
        <v>25</v>
      </c>
      <c r="L845" s="275"/>
      <c r="M845" s="266"/>
    </row>
    <row r="846" spans="1:13" s="267" customFormat="1" ht="15" customHeight="1">
      <c r="A846" s="50" t="s">
        <v>1337</v>
      </c>
      <c r="B846" s="268" t="s">
        <v>1336</v>
      </c>
      <c r="C846" s="56" t="s">
        <v>91</v>
      </c>
      <c r="D846" s="269" t="s">
        <v>557</v>
      </c>
      <c r="E846" s="270">
        <v>0</v>
      </c>
      <c r="F846" s="271">
        <v>0</v>
      </c>
      <c r="G846" s="272">
        <v>0</v>
      </c>
      <c r="H846" s="273">
        <v>0</v>
      </c>
      <c r="I846" s="271">
        <v>0</v>
      </c>
      <c r="J846" s="272">
        <v>0.01</v>
      </c>
      <c r="K846" s="62" t="e">
        <f t="shared" si="91"/>
        <v>#DIV/0!</v>
      </c>
      <c r="L846" s="275"/>
      <c r="M846" s="266"/>
    </row>
    <row r="847" spans="1:13" s="30" customFormat="1" ht="15" customHeight="1">
      <c r="A847" s="50"/>
      <c r="B847" s="14"/>
      <c r="C847" s="56"/>
      <c r="D847" s="54"/>
      <c r="E847" s="59"/>
      <c r="F847" s="45"/>
      <c r="G847" s="117"/>
      <c r="H847" s="59"/>
      <c r="I847" s="45"/>
      <c r="J847" s="117"/>
      <c r="K847" s="62"/>
      <c r="L847" s="29"/>
    </row>
    <row r="848" spans="1:13" s="29" customFormat="1" ht="15" customHeight="1">
      <c r="A848" s="69"/>
      <c r="B848" s="70"/>
      <c r="C848" s="70"/>
      <c r="D848" s="71"/>
      <c r="E848" s="72"/>
      <c r="F848" s="72"/>
      <c r="G848" s="72"/>
      <c r="H848" s="72"/>
      <c r="I848" s="72"/>
      <c r="J848" s="72"/>
      <c r="K848" s="73"/>
    </row>
    <row r="849" spans="1:11" s="11" customFormat="1" ht="20.100000000000001" customHeight="1">
      <c r="A849" s="454" t="s">
        <v>434</v>
      </c>
      <c r="B849" s="455"/>
      <c r="C849" s="357"/>
      <c r="D849" s="53"/>
      <c r="E849" s="100">
        <f t="shared" ref="E849:J849" si="92">SUM(E794:E848)</f>
        <v>0.03</v>
      </c>
      <c r="F849" s="99">
        <f t="shared" si="92"/>
        <v>0</v>
      </c>
      <c r="G849" s="98">
        <f t="shared" si="92"/>
        <v>21.720000000000002</v>
      </c>
      <c r="H849" s="349">
        <f t="shared" si="92"/>
        <v>0.02</v>
      </c>
      <c r="I849" s="99">
        <f t="shared" si="92"/>
        <v>0</v>
      </c>
      <c r="J849" s="98">
        <f t="shared" si="92"/>
        <v>17.830000000000002</v>
      </c>
      <c r="K849" s="124">
        <f t="shared" ref="K849:K857" si="93">((J849/G849)-1)*100</f>
        <v>-17.909760589318601</v>
      </c>
    </row>
    <row r="850" spans="1:11" s="11" customFormat="1" ht="20.100000000000001" customHeight="1" thickBot="1">
      <c r="A850" s="473" t="s">
        <v>506</v>
      </c>
      <c r="B850" s="474"/>
      <c r="C850" s="364"/>
      <c r="D850" s="365"/>
      <c r="E850" s="248">
        <v>1.04</v>
      </c>
      <c r="F850" s="246">
        <v>0.97</v>
      </c>
      <c r="G850" s="247">
        <v>33.68</v>
      </c>
      <c r="H850" s="351">
        <v>0.78</v>
      </c>
      <c r="I850" s="246">
        <v>2.2800000000000002</v>
      </c>
      <c r="J850" s="247">
        <v>30.8</v>
      </c>
      <c r="K850" s="249">
        <f t="shared" si="93"/>
        <v>-8.551068883610446</v>
      </c>
    </row>
    <row r="851" spans="1:11" s="13" customFormat="1" ht="15" customHeight="1">
      <c r="A851" s="370"/>
      <c r="B851" s="32"/>
      <c r="C851" s="366"/>
      <c r="D851" s="54"/>
      <c r="E851" s="41"/>
      <c r="F851" s="119"/>
      <c r="G851" s="44"/>
      <c r="H851" s="352"/>
      <c r="I851" s="119"/>
      <c r="J851" s="44"/>
      <c r="K851" s="62"/>
    </row>
    <row r="852" spans="1:11" s="104" customFormat="1" ht="20.100000000000001" customHeight="1">
      <c r="A852" s="367" t="s">
        <v>504</v>
      </c>
      <c r="B852" s="107" t="s">
        <v>58</v>
      </c>
      <c r="C852" s="368"/>
      <c r="D852" s="369"/>
      <c r="E852" s="105">
        <v>0.03</v>
      </c>
      <c r="F852" s="106">
        <v>13.15</v>
      </c>
      <c r="G852" s="118">
        <v>178.22</v>
      </c>
      <c r="H852" s="105">
        <v>0.15</v>
      </c>
      <c r="I852" s="106">
        <v>11.81</v>
      </c>
      <c r="J852" s="118">
        <v>176.34</v>
      </c>
      <c r="K852" s="124">
        <f t="shared" si="93"/>
        <v>-1.0548759959600473</v>
      </c>
    </row>
    <row r="853" spans="1:11" s="13" customFormat="1" ht="15" customHeight="1">
      <c r="A853" s="370"/>
      <c r="B853" s="32"/>
      <c r="C853" s="366"/>
      <c r="D853" s="54"/>
      <c r="E853" s="41"/>
      <c r="F853" s="119"/>
      <c r="G853" s="44"/>
      <c r="H853" s="352"/>
      <c r="I853" s="119"/>
      <c r="J853" s="44"/>
      <c r="K853" s="62"/>
    </row>
    <row r="854" spans="1:11" s="13" customFormat="1" ht="20.100000000000001" customHeight="1">
      <c r="A854" s="371" t="s">
        <v>505</v>
      </c>
      <c r="B854" s="31"/>
      <c r="C854" s="366"/>
      <c r="D854" s="54"/>
      <c r="E854" s="105">
        <v>2.44</v>
      </c>
      <c r="F854" s="106">
        <v>20.34</v>
      </c>
      <c r="G854" s="118">
        <v>195.52</v>
      </c>
      <c r="H854" s="105">
        <v>2.59</v>
      </c>
      <c r="I854" s="106">
        <v>31.08</v>
      </c>
      <c r="J854" s="118">
        <v>176.27</v>
      </c>
      <c r="K854" s="124">
        <f t="shared" si="93"/>
        <v>-9.8455400981996668</v>
      </c>
    </row>
    <row r="855" spans="1:11" s="13" customFormat="1" ht="24.95" customHeight="1" thickBot="1">
      <c r="A855" s="372"/>
      <c r="B855" s="108"/>
      <c r="C855" s="373"/>
      <c r="D855" s="374"/>
      <c r="E855" s="63"/>
      <c r="F855" s="120"/>
      <c r="G855" s="64"/>
      <c r="H855" s="353"/>
      <c r="I855" s="120"/>
      <c r="J855" s="64"/>
      <c r="K855" s="126"/>
    </row>
    <row r="856" spans="1:11" s="13" customFormat="1" ht="24.95" customHeight="1" thickBot="1">
      <c r="A856" s="475" t="s">
        <v>440</v>
      </c>
      <c r="B856" s="476"/>
      <c r="C856" s="375"/>
      <c r="D856" s="376"/>
      <c r="E856" s="129">
        <f t="shared" ref="E856:J856" si="94">E854+E852+E849+E785+E762+E743+E625+E355+E195</f>
        <v>4.0399999999999991</v>
      </c>
      <c r="F856" s="110">
        <f t="shared" si="94"/>
        <v>248.82000000000005</v>
      </c>
      <c r="G856" s="109">
        <f t="shared" si="94"/>
        <v>3564.51</v>
      </c>
      <c r="H856" s="354">
        <f t="shared" si="94"/>
        <v>5.1700000000000008</v>
      </c>
      <c r="I856" s="110">
        <f t="shared" si="94"/>
        <v>270.55</v>
      </c>
      <c r="J856" s="109">
        <f t="shared" si="94"/>
        <v>3333.2</v>
      </c>
      <c r="K856" s="249">
        <f t="shared" si="93"/>
        <v>-6.4892509769926443</v>
      </c>
    </row>
    <row r="857" spans="1:11" s="13" customFormat="1" ht="24.95" customHeight="1" thickBot="1">
      <c r="A857" s="475" t="s">
        <v>441</v>
      </c>
      <c r="B857" s="476"/>
      <c r="C857" s="375"/>
      <c r="D857" s="376"/>
      <c r="E857" s="129">
        <f t="shared" ref="E857:J857" si="95">SUM(E850,E786,E763,E744,E626,E356,E196)</f>
        <v>4.05</v>
      </c>
      <c r="F857" s="110">
        <f t="shared" si="95"/>
        <v>248.82999999999998</v>
      </c>
      <c r="G857" s="109">
        <f t="shared" si="95"/>
        <v>3562.98</v>
      </c>
      <c r="H857" s="354">
        <f t="shared" si="95"/>
        <v>5.1499999999999995</v>
      </c>
      <c r="I857" s="110">
        <f t="shared" si="95"/>
        <v>270.49</v>
      </c>
      <c r="J857" s="109">
        <f t="shared" si="95"/>
        <v>3331.29</v>
      </c>
      <c r="K857" s="345">
        <f t="shared" si="93"/>
        <v>-6.5027027937288429</v>
      </c>
    </row>
  </sheetData>
  <sortState ref="A796:N805">
    <sortCondition ref="D796:D805"/>
  </sortState>
  <mergeCells count="132">
    <mergeCell ref="E750:G750"/>
    <mergeCell ref="H750:J750"/>
    <mergeCell ref="A849:B849"/>
    <mergeCell ref="A850:B850"/>
    <mergeCell ref="A856:B856"/>
    <mergeCell ref="A857:B857"/>
    <mergeCell ref="E769:G769"/>
    <mergeCell ref="H769:J769"/>
    <mergeCell ref="A785:B785"/>
    <mergeCell ref="A786:B786"/>
    <mergeCell ref="A792:A793"/>
    <mergeCell ref="B792:B793"/>
    <mergeCell ref="C792:C793"/>
    <mergeCell ref="D792:D793"/>
    <mergeCell ref="E792:G792"/>
    <mergeCell ref="H792:J792"/>
    <mergeCell ref="E836:G836"/>
    <mergeCell ref="H836:J836"/>
    <mergeCell ref="A763:B763"/>
    <mergeCell ref="A769:A770"/>
    <mergeCell ref="B769:B770"/>
    <mergeCell ref="C769:C770"/>
    <mergeCell ref="D769:D770"/>
    <mergeCell ref="A836:A837"/>
    <mergeCell ref="A625:B625"/>
    <mergeCell ref="A626:B626"/>
    <mergeCell ref="A633:A634"/>
    <mergeCell ref="B633:B634"/>
    <mergeCell ref="C633:C634"/>
    <mergeCell ref="D633:D634"/>
    <mergeCell ref="E633:G633"/>
    <mergeCell ref="H633:J633"/>
    <mergeCell ref="A741:B741"/>
    <mergeCell ref="A727:B727"/>
    <mergeCell ref="A343:B343"/>
    <mergeCell ref="A351:B351"/>
    <mergeCell ref="A355:B355"/>
    <mergeCell ref="A356:B356"/>
    <mergeCell ref="A362:A363"/>
    <mergeCell ref="B362:B363"/>
    <mergeCell ref="A353:A354"/>
    <mergeCell ref="B353:B354"/>
    <mergeCell ref="H565:J565"/>
    <mergeCell ref="A494:A495"/>
    <mergeCell ref="B494:B495"/>
    <mergeCell ref="C494:C495"/>
    <mergeCell ref="D494:D495"/>
    <mergeCell ref="E494:G494"/>
    <mergeCell ref="H494:J494"/>
    <mergeCell ref="C362:C363"/>
    <mergeCell ref="D362:D363"/>
    <mergeCell ref="E362:G362"/>
    <mergeCell ref="H362:J362"/>
    <mergeCell ref="C353:C354"/>
    <mergeCell ref="D353:D354"/>
    <mergeCell ref="E353:G353"/>
    <mergeCell ref="H353:J353"/>
    <mergeCell ref="A423:A424"/>
    <mergeCell ref="A187:B187"/>
    <mergeCell ref="A195:B195"/>
    <mergeCell ref="A196:B196"/>
    <mergeCell ref="A202:A203"/>
    <mergeCell ref="B202:B203"/>
    <mergeCell ref="C202:C203"/>
    <mergeCell ref="D202:D203"/>
    <mergeCell ref="E202:G202"/>
    <mergeCell ref="H202:J202"/>
    <mergeCell ref="H70:J70"/>
    <mergeCell ref="A9:A10"/>
    <mergeCell ref="B9:B10"/>
    <mergeCell ref="C9:C10"/>
    <mergeCell ref="D9:D10"/>
    <mergeCell ref="E9:G9"/>
    <mergeCell ref="H9:J9"/>
    <mergeCell ref="A146:B146"/>
    <mergeCell ref="A141:A142"/>
    <mergeCell ref="B141:B142"/>
    <mergeCell ref="C141:C142"/>
    <mergeCell ref="D141:D142"/>
    <mergeCell ref="E141:G141"/>
    <mergeCell ref="A70:A71"/>
    <mergeCell ref="B70:B71"/>
    <mergeCell ref="C70:C71"/>
    <mergeCell ref="D70:D71"/>
    <mergeCell ref="E70:G70"/>
    <mergeCell ref="H141:J141"/>
    <mergeCell ref="A211:A212"/>
    <mergeCell ref="B211:B212"/>
    <mergeCell ref="C211:C212"/>
    <mergeCell ref="D211:D212"/>
    <mergeCell ref="E211:G211"/>
    <mergeCell ref="H211:J211"/>
    <mergeCell ref="A282:A283"/>
    <mergeCell ref="B282:B283"/>
    <mergeCell ref="C282:C283"/>
    <mergeCell ref="D282:D283"/>
    <mergeCell ref="E282:G282"/>
    <mergeCell ref="H282:J282"/>
    <mergeCell ref="B423:B424"/>
    <mergeCell ref="C423:C424"/>
    <mergeCell ref="D423:D424"/>
    <mergeCell ref="E423:G423"/>
    <mergeCell ref="H423:J423"/>
    <mergeCell ref="A701:A702"/>
    <mergeCell ref="B701:B702"/>
    <mergeCell ref="C701:C702"/>
    <mergeCell ref="D701:D702"/>
    <mergeCell ref="E701:G701"/>
    <mergeCell ref="H701:J701"/>
    <mergeCell ref="A613:B613"/>
    <mergeCell ref="A623:A624"/>
    <mergeCell ref="B623:B624"/>
    <mergeCell ref="C623:C624"/>
    <mergeCell ref="D623:D624"/>
    <mergeCell ref="E623:G623"/>
    <mergeCell ref="A565:A566"/>
    <mergeCell ref="B565:B566"/>
    <mergeCell ref="C565:C566"/>
    <mergeCell ref="D565:D566"/>
    <mergeCell ref="E565:G565"/>
    <mergeCell ref="A658:B658"/>
    <mergeCell ref="H623:J623"/>
    <mergeCell ref="B836:B837"/>
    <mergeCell ref="C836:C837"/>
    <mergeCell ref="D836:D837"/>
    <mergeCell ref="A762:B762"/>
    <mergeCell ref="A743:B743"/>
    <mergeCell ref="A744:B744"/>
    <mergeCell ref="A750:A751"/>
    <mergeCell ref="B750:B751"/>
    <mergeCell ref="C750:C751"/>
    <mergeCell ref="D750:D751"/>
  </mergeCells>
  <phoneticPr fontId="1"/>
  <pageMargins left="0.51181102362204722" right="0.35433070866141736" top="0.51181102362204722" bottom="0.86614173228346458" header="0.51181102362204722" footer="0.51181102362204722"/>
  <pageSetup paperSize="9" scale="77" fitToHeight="0" orientation="portrait" r:id="rId1"/>
  <headerFooter alignWithMargins="0">
    <oddFooter>&amp;P / &amp;N ページ</oddFooter>
  </headerFooter>
  <rowBreaks count="5" manualBreakCount="5">
    <brk id="140" max="10" man="1"/>
    <brk id="630" max="10" man="1"/>
    <brk id="700" max="10" man="1"/>
    <brk id="766" max="10" man="1"/>
    <brk id="8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合計表</vt:lpstr>
      <vt:lpstr>品目別1</vt:lpstr>
      <vt:lpstr>品目別 2</vt:lpstr>
      <vt:lpstr>crop 13</vt:lpstr>
      <vt:lpstr>'crop 13'!Print_Area</vt:lpstr>
      <vt:lpstr>合計表!Print_Area</vt:lpstr>
      <vt:lpstr>'品目別 2'!Print_Area</vt:lpstr>
      <vt:lpstr>品目別1!Print_Area</vt:lpstr>
    </vt:vector>
  </TitlesOfParts>
  <Company>株式会社　山喜農園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t-kamimura</dc:creator>
  <cp:lastModifiedBy>上村 富恵 T.K.</cp:lastModifiedBy>
  <cp:lastPrinted>2013-07-11T06:45:50Z</cp:lastPrinted>
  <dcterms:created xsi:type="dcterms:W3CDTF">2007-07-20T05:30:10Z</dcterms:created>
  <dcterms:modified xsi:type="dcterms:W3CDTF">2013-07-16T07:10:01Z</dcterms:modified>
</cp:coreProperties>
</file>